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555" activeTab="1"/>
  </bookViews>
  <sheets>
    <sheet name="VENITURI" sheetId="1" r:id="rId1"/>
    <sheet name="CHELTUIELI " sheetId="2" r:id="rId2"/>
  </sheets>
  <definedNames>
    <definedName name="_xlfn.BAHTTEXT" hidden="1">#NAME?</definedName>
    <definedName name="_xlnm.Print_Area" localSheetId="1">'CHELTUIELI '!$A$1:$G$172</definedName>
    <definedName name="_xlnm.Print_Area" localSheetId="0">'VENITURI'!$A$1:$F$83</definedName>
    <definedName name="_xlnm.Print_Titles" localSheetId="1">'CHELTUIELI '!$3:$4</definedName>
    <definedName name="_xlnm.Print_Titles" localSheetId="0">'VENITURI'!$5:$6</definedName>
  </definedNames>
  <calcPr fullCalcOnLoad="1"/>
</workbook>
</file>

<file path=xl/sharedStrings.xml><?xml version="1.0" encoding="utf-8"?>
<sst xmlns="http://schemas.openxmlformats.org/spreadsheetml/2006/main" count="433" uniqueCount="385">
  <si>
    <t>Cod</t>
  </si>
  <si>
    <t>Denumire indicator</t>
  </si>
  <si>
    <t xml:space="preserve">B        </t>
  </si>
  <si>
    <t>50. 05</t>
  </si>
  <si>
    <t xml:space="preserve">CHELTUIELI- TOTAL      </t>
  </si>
  <si>
    <t>50.05.01</t>
  </si>
  <si>
    <t>CHELTUIELI CURENTE</t>
  </si>
  <si>
    <t>50.05.10</t>
  </si>
  <si>
    <t>TITLUL I CHELTUIELI DE PERSONAL</t>
  </si>
  <si>
    <t>50.05.20</t>
  </si>
  <si>
    <t>TITLUL II BUNURI SI SERVICII</t>
  </si>
  <si>
    <t>Ajutoare sociale</t>
  </si>
  <si>
    <t>Ajutoare sociale in numerar</t>
  </si>
  <si>
    <t>50.05.70</t>
  </si>
  <si>
    <t>CHELTUIELI DE CAPITAL</t>
  </si>
  <si>
    <t>50.05.71</t>
  </si>
  <si>
    <t>50.05.85</t>
  </si>
  <si>
    <t>PLATI EFECTUATE IN ANII PRECEDENTI SI RECUPERATE IN ANUL CURENT</t>
  </si>
  <si>
    <t>66.00.05</t>
  </si>
  <si>
    <t>66.00.05.01</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</si>
  <si>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</si>
  <si>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</si>
  <si>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</si>
  <si>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</si>
  <si>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</si>
  <si>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</si>
  <si>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</si>
  <si>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</si>
  <si>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</si>
  <si>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</si>
  <si>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</si>
  <si>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</si>
  <si>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</si>
  <si>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</si>
  <si>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</si>
  <si>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</si>
  <si>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</si>
  <si>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</si>
  <si>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</si>
  <si>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</si>
  <si>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</si>
  <si>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</si>
  <si>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</si>
  <si>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</si>
  <si>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</si>
  <si>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</si>
  <si>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</si>
  <si>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</si>
  <si>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</si>
  <si>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</si>
  <si>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</si>
  <si>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</si>
  <si>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</si>
  <si>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</si>
  <si>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</si>
  <si>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</si>
  <si>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</si>
  <si>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</si>
  <si>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</si>
  <si>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</si>
  <si>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</si>
  <si>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</si>
  <si>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</si>
  <si>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medical</t>
  </si>
  <si>
    <t>Materiale si prestari de servicii cu caracter functional pt ch.proprii</t>
  </si>
  <si>
    <t>66.05.20.01.30</t>
  </si>
  <si>
    <t>Alte bunuri si servicii pentru intretinere si functionare</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</si>
  <si>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</si>
  <si>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</si>
  <si>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</si>
  <si>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</si>
  <si>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</si>
  <si>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</si>
  <si>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</si>
  <si>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</si>
  <si>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</si>
  <si>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</si>
  <si>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</si>
  <si>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</si>
  <si>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</si>
  <si>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</si>
  <si>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66.05.20.13</t>
  </si>
  <si>
    <t>Pregatire profesionala</t>
  </si>
  <si>
    <t>66.05.20.14</t>
  </si>
  <si>
    <t>Protectia muncii</t>
  </si>
  <si>
    <t>66.05.20.30</t>
  </si>
  <si>
    <t>Alte cheltuieli</t>
  </si>
  <si>
    <t>66.05.20.30.04</t>
  </si>
  <si>
    <t>Chirii</t>
  </si>
  <si>
    <t>66.05.20.30.30</t>
  </si>
  <si>
    <t>Alte cheltuieli cu bunuri si servicii</t>
  </si>
  <si>
    <t>66.05.70</t>
  </si>
  <si>
    <t>66.05.71</t>
  </si>
  <si>
    <t>66.05.71.01</t>
  </si>
  <si>
    <t>66.05.71.01.02</t>
  </si>
  <si>
    <t>Masini, echipamente si mijloace de transport</t>
  </si>
  <si>
    <t>66.05.71.01.30</t>
  </si>
  <si>
    <t>Alte active fixe</t>
  </si>
  <si>
    <t>Administratia centrala</t>
  </si>
  <si>
    <t>66.05.02</t>
  </si>
  <si>
    <t>66.05.03</t>
  </si>
  <si>
    <t>Produse farmaceutice, materiale sanitare specifice si dispozitive medicale</t>
  </si>
  <si>
    <t>66.05.03.01</t>
  </si>
  <si>
    <t>66.05.03.02</t>
  </si>
  <si>
    <t>66.05.03.03</t>
  </si>
  <si>
    <t>66.05.03.04</t>
  </si>
  <si>
    <t>66.05.03.05</t>
  </si>
  <si>
    <t>66.05.04</t>
  </si>
  <si>
    <t>Servicii medicale in ambulator</t>
  </si>
  <si>
    <t>66.05.04.01</t>
  </si>
  <si>
    <t xml:space="preserve">   - activitate curenta</t>
  </si>
  <si>
    <t xml:space="preserve">  - centre de permanenta</t>
  </si>
  <si>
    <t>66.05.04.02</t>
  </si>
  <si>
    <t>66.05.04.03</t>
  </si>
  <si>
    <t>66.05.04.04</t>
  </si>
  <si>
    <t>66.05.04.05</t>
  </si>
  <si>
    <t>66.05.05</t>
  </si>
  <si>
    <t>66.05.06</t>
  </si>
  <si>
    <t>Servicii medicale in unitati sanitare cu paturi</t>
  </si>
  <si>
    <t>66.05.06.01</t>
  </si>
  <si>
    <t>66.05.06.04</t>
  </si>
  <si>
    <t>66.05.07</t>
  </si>
  <si>
    <t>66.05.11</t>
  </si>
  <si>
    <t xml:space="preserve"> Plati efectuate in anii precedenti si recuperate in anul curent</t>
  </si>
  <si>
    <t>68.05.01</t>
  </si>
  <si>
    <t>68.05.57.00</t>
  </si>
  <si>
    <t>68.05.57.02</t>
  </si>
  <si>
    <t>68.05.57.02.01</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</si>
  <si>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</si>
  <si>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</si>
  <si>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</si>
  <si>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</si>
  <si>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</si>
  <si>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</si>
  <si>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</si>
  <si>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</si>
  <si>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REZERVE</t>
  </si>
  <si>
    <t>97.05.02</t>
  </si>
  <si>
    <t>Fond de rezerva al Casei Nationale de Asigurari de Sanatate</t>
  </si>
  <si>
    <t>DIRECTOR,</t>
  </si>
  <si>
    <t>Ec.Mihaela CONSTANTIN</t>
  </si>
  <si>
    <t xml:space="preserve">mii lei </t>
  </si>
  <si>
    <t>00.01.05</t>
  </si>
  <si>
    <t>VENITURI -TOTAL</t>
  </si>
  <si>
    <t xml:space="preserve">I. VENITURI CURENTE          </t>
  </si>
  <si>
    <t xml:space="preserve">B. CONTRIBUTII DE ASIGURARI            </t>
  </si>
  <si>
    <t>20.05</t>
  </si>
  <si>
    <t xml:space="preserve">CONTRIBUTIILE ANGAJATORILOR  </t>
  </si>
  <si>
    <t>20.05.03</t>
  </si>
  <si>
    <t>Contributii de asigurari sociale de sanatate datorate de angajatori</t>
  </si>
  <si>
    <t>20.05.03.01</t>
  </si>
  <si>
    <t>20.05.03.02</t>
  </si>
  <si>
    <t>Contributii pt. asigurari sociale de sanatate datorate de persoanele aflate in somaj</t>
  </si>
  <si>
    <t>20.05.03.04</t>
  </si>
  <si>
    <t>20.05.03.05</t>
  </si>
  <si>
    <t>20.05.03.06</t>
  </si>
  <si>
    <t>21.05</t>
  </si>
  <si>
    <t>CONTRIBUTIILE ASIGURATILOR</t>
  </si>
  <si>
    <t>21.05.03</t>
  </si>
  <si>
    <t>Contributii de asigurari sociale de sanatate datorate de asigurati</t>
  </si>
  <si>
    <t>21.05.03.01</t>
  </si>
  <si>
    <t xml:space="preserve">Contributia datorata de persoane asigurate care au calitatea de angajat </t>
  </si>
  <si>
    <t>21.05.03.02</t>
  </si>
  <si>
    <t>21.05.03.03</t>
  </si>
  <si>
    <t>21.05.03.04</t>
  </si>
  <si>
    <t>Contributia datorata de pensionari</t>
  </si>
  <si>
    <t>21.05.05</t>
  </si>
  <si>
    <t>Contributii facultative ale asiguratilor</t>
  </si>
  <si>
    <t>21.05.50</t>
  </si>
  <si>
    <t>Alte contributii pentru asigurari sociale datorate de asigurati</t>
  </si>
  <si>
    <t>29.00.05</t>
  </si>
  <si>
    <t xml:space="preserve">C.VENITURI NEFISCALE         </t>
  </si>
  <si>
    <t xml:space="preserve">C1.VENITURI DIN PROPRIETATE       </t>
  </si>
  <si>
    <t>30.05</t>
  </si>
  <si>
    <t xml:space="preserve">VENITURI DIN PROPRIETATE       </t>
  </si>
  <si>
    <t>30.05.50</t>
  </si>
  <si>
    <t>Alte venituri din proprietate</t>
  </si>
  <si>
    <t>31.05</t>
  </si>
  <si>
    <t>Venituri din dobanzi</t>
  </si>
  <si>
    <t>31.05.03</t>
  </si>
  <si>
    <t>Alte venituri din dobanzi</t>
  </si>
  <si>
    <t>36.05</t>
  </si>
  <si>
    <t>DIVERSE VENITURI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</si>
  <si>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</si>
  <si>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</si>
  <si>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</si>
  <si>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</si>
  <si>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</si>
  <si>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</si>
  <si>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</si>
  <si>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</si>
  <si>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</si>
  <si>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</si>
  <si>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</si>
  <si>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</si>
  <si>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</si>
  <si>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</si>
  <si>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</si>
  <si>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</si>
  <si>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</si>
  <si>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42.05.27</t>
  </si>
  <si>
    <t xml:space="preserve"> Contributii de asigurari de sanatate pentru persoanele aflate in concediu pentru cresterea copilului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</si>
  <si>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</si>
  <si>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</si>
  <si>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</si>
  <si>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</si>
  <si>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</si>
  <si>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</si>
  <si>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</si>
  <si>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</si>
  <si>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</si>
  <si>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</si>
  <si>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Contributii de asigurari de sanatate pentru persoanele beneficiare de ajutor social</t>
  </si>
  <si>
    <t>43.05.12</t>
  </si>
  <si>
    <t>Sume alocate din veniturile proprii ale Ministerului Sanatatii Publice</t>
  </si>
  <si>
    <t>Contributii de la persoane juridice sau fizice care angajeaza personal salariat</t>
  </si>
  <si>
    <t xml:space="preserve">Contributii  pentru concedii si indemnizatii de la persoane juridice sau fizice </t>
  </si>
  <si>
    <t xml:space="preserve">Contributii pentru concedii sau indemnizatii  datorate de persoanele aflate in somaj </t>
  </si>
  <si>
    <t xml:space="preserve">Contributia suportata de angajator pentru concedii si indemnizatii datoarata de persoanele aflate in incapacitate temporara de munca din cauza de accident de munca sau boala profesionala </t>
  </si>
  <si>
    <t>Contributia pentru concedii si indemnizatii datorate de asigurati</t>
  </si>
  <si>
    <t>30. 00.05</t>
  </si>
  <si>
    <t>33.00.05</t>
  </si>
  <si>
    <t>C2 VANZARI DE BUNURI SI SERVICII</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</si>
  <si>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</si>
  <si>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</si>
  <si>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Raspundem de realitatea si exactitatea datelor</t>
  </si>
  <si>
    <t>Presedinte - Director General</t>
  </si>
  <si>
    <t>00.02.05</t>
  </si>
  <si>
    <t>20. 00.05</t>
  </si>
  <si>
    <t>TITLUL III DOBANZI</t>
  </si>
  <si>
    <t>TITLUL IX ASISTENTA SOCIALA</t>
  </si>
  <si>
    <t>TITLUL XII ACTIVE NEFINANCIARE</t>
  </si>
  <si>
    <t>Partea a III-a CHELTUIELI SOCIAL - CULTURALE</t>
  </si>
  <si>
    <t>Materiale si prestari de servicii cu caracter functional din care:</t>
  </si>
  <si>
    <t>Alte dobanzi</t>
  </si>
  <si>
    <t>Dobanda datorata trezoreriei statului</t>
  </si>
  <si>
    <t>Active fixe</t>
  </si>
  <si>
    <t>Medicamente cu si fara contributie personala</t>
  </si>
  <si>
    <t>ASIGURARI SI ASISTENTA SOCIALA</t>
  </si>
  <si>
    <r>
      <t>TITLUL</t>
    </r>
    <r>
      <rPr>
        <b/>
        <i/>
        <sz val="10"/>
        <rFont val="Arial"/>
        <family val="2"/>
      </rPr>
      <t xml:space="preserve"> IX</t>
    </r>
    <r>
      <rPr>
        <b/>
        <sz val="10"/>
        <rFont val="Arial"/>
        <family val="2"/>
      </rPr>
      <t xml:space="preserve"> ASISTENTA SOCIALA</t>
    </r>
  </si>
  <si>
    <t>Asistenta medicala primara, din care:</t>
  </si>
  <si>
    <t>Asistenta medicala stomatologica, din care:</t>
  </si>
  <si>
    <t>Asistenta medicala pentru specialitati paraclinice, din care:</t>
  </si>
  <si>
    <t xml:space="preserve">Asistenta medicala in centrele medicale multifunctionale, din care: </t>
  </si>
  <si>
    <t xml:space="preserve">   -  sume pentru servicii medicale tratament si medicatie pentru personalul contractual din sistemul sanitar</t>
  </si>
  <si>
    <t>66.05.30</t>
  </si>
  <si>
    <t>66.05.30.03</t>
  </si>
  <si>
    <t>66.05.30.03.02</t>
  </si>
  <si>
    <t>50.05.30</t>
  </si>
  <si>
    <t>66.00.05.01.57</t>
  </si>
  <si>
    <t>50.05.57</t>
  </si>
  <si>
    <t>97.05</t>
  </si>
  <si>
    <t>66.05.85</t>
  </si>
  <si>
    <t>Incasari realizate cumulat</t>
  </si>
  <si>
    <t>Incasari realizate luna curenta</t>
  </si>
  <si>
    <t xml:space="preserve">Plati efectuate cumulat </t>
  </si>
  <si>
    <t>Plati efectuate luna curenta</t>
  </si>
  <si>
    <t>Prevederi bugetare aprobate la finele perioadei de raportare</t>
  </si>
  <si>
    <t>Credite de angajament</t>
  </si>
  <si>
    <t>Credite bugetare anuale aprobate la finele perioadei de raportare</t>
  </si>
  <si>
    <t>Intocmit,</t>
  </si>
  <si>
    <t>Nume Prenume</t>
  </si>
  <si>
    <t>Nr. Telefon</t>
  </si>
  <si>
    <t>21.05.09</t>
  </si>
  <si>
    <t>Contributii de asigurari sociale de sanatate de la persoane care realizeaza venituri de natura profesionala cu caracter ocazional.</t>
  </si>
  <si>
    <t>42.05.47</t>
  </si>
  <si>
    <t>66.05.71.01.03</t>
  </si>
  <si>
    <t>Mobilier, aparatura birotica si alte active corporale</t>
  </si>
  <si>
    <t>Spitale generale</t>
  </si>
  <si>
    <t>42.05.48</t>
  </si>
  <si>
    <t>42.05.49</t>
  </si>
  <si>
    <t>Contributii de asigurari de sanatate pentru cetateni straini aflati in centrele de cazare</t>
  </si>
  <si>
    <t>Contributii de asigurari de sanatate pentru personalul monahal al cultelor recunoscute</t>
  </si>
  <si>
    <t>43.05.18</t>
  </si>
  <si>
    <t>Contributii de asigurari de sanatate pentru cetatenii romani victime ale traficului de persoane pentru o perioada de cel mult 12 luni</t>
  </si>
  <si>
    <t>42.05.50</t>
  </si>
  <si>
    <t>Contributii de asigurari de sanatate pentru persoanele care se afla in executarea masurilor prevazute la art.105, 113 si 114 din Codul penal, precum si pentru persoanele care se afla in perioada de amanare sau intrerupere a executarii pedepsei private de libertate</t>
  </si>
  <si>
    <t>Servicii de urgenta prespitalicesti si transport sanitar, din care:</t>
  </si>
  <si>
    <t xml:space="preserve">    ~ unitati publice</t>
  </si>
  <si>
    <t xml:space="preserve">    ~ unitati private</t>
  </si>
  <si>
    <t xml:space="preserve">    ~ activitatea curenta</t>
  </si>
  <si>
    <t>45.05</t>
  </si>
  <si>
    <t>SUME PRIMITE DE LA UE/ALTI DONATORI IN CONTUL PLATILOR EFECTUATE SI PREFINANTARI</t>
  </si>
  <si>
    <t>45.05.01</t>
  </si>
  <si>
    <t>Fondul European de Dezvoltare Regionala</t>
  </si>
  <si>
    <t>45.05.02</t>
  </si>
  <si>
    <t>Fondul Social European</t>
  </si>
  <si>
    <t>50.05.56</t>
  </si>
  <si>
    <t>TITLUL VIII PROIECTE CU FINANTARE DIN FONDURI EXTERNE NERAMBURSABILE (FEN) POSTADERARE</t>
  </si>
  <si>
    <t>Fondul European de Dezvoltare Regionala (FEDR)</t>
  </si>
  <si>
    <t>Fondul Social European (FSE)</t>
  </si>
  <si>
    <t>66.05.56</t>
  </si>
  <si>
    <t>66.05.56.01</t>
  </si>
  <si>
    <t>66.05.56.02</t>
  </si>
  <si>
    <t>Contributii de asigurari de sanatate pentru pensionari</t>
  </si>
  <si>
    <t>42.05.30</t>
  </si>
  <si>
    <t>Consultanta si expertiza</t>
  </si>
  <si>
    <t xml:space="preserve">    ~ personal contractual</t>
  </si>
  <si>
    <t xml:space="preserve">    ~ medicamente 40% - pentru pensionarii cu pensii de pana la 700 lei/prevazute a fi finantate din veniturile proprii ale M.S. sub forma de transferuri catre bugetul F.N.U.A.S.S.</t>
  </si>
  <si>
    <t>66.05.20.12</t>
  </si>
  <si>
    <t>42.05.53</t>
  </si>
  <si>
    <t xml:space="preserve">Sume alocate din bugetul de stat, altele decat cele de echilibrare, prin bugetul Ministerului Sanatatii </t>
  </si>
  <si>
    <t>12.05</t>
  </si>
  <si>
    <t>12.05.09</t>
  </si>
  <si>
    <t>Alte impozite si taxe generale pe bunuri si servicii</t>
  </si>
  <si>
    <t>Venituri din contributia datorata pentru medicamente finantate din Fondul national unic de asigurari sociale de sanatate si din bugetul Ministerului Sanatatii</t>
  </si>
  <si>
    <t xml:space="preserve">Subventii primite de bugetul fondului national unic de asigurari sociale de sanatate </t>
  </si>
  <si>
    <t>21.05.03.05</t>
  </si>
  <si>
    <t>Contibutii de asigurari sociale de sanatate restituite</t>
  </si>
  <si>
    <t>Contributii de asigurari sociale de sanatate datorate de persoane care realizeaza venituri din activitati independente si alte activitati si persoanele care nu realizeaza venituri</t>
  </si>
  <si>
    <t>21.05.16</t>
  </si>
  <si>
    <t>21.05.17</t>
  </si>
  <si>
    <t>21.05.18</t>
  </si>
  <si>
    <t>21.05.19</t>
  </si>
  <si>
    <t>21.05.20</t>
  </si>
  <si>
    <t>21.05.21</t>
  </si>
  <si>
    <t>Contributia individuala de asigurari sociale de sanatate datorata de persoanele care realizeaza venituri din drepturi de proprietate intelectuala</t>
  </si>
  <si>
    <t>Contributia individuala de asigurari sociale de sanatate datorata de persoanele care realizeaza venituri din activitati desfasurate in baza contractelor/conventiilor civile incheiate potrivit Codului civil, precum si a contractelor pe agent</t>
  </si>
  <si>
    <t>Contributia individuala de asigurari sociale de sanatate datorata de persoanele care realizeaza venituri din activitatea de expertiza contabila si tehnica, judiciara si extrajudiciara</t>
  </si>
  <si>
    <t>Contributia individuala de asigurari sociale de sanatate datorata de persoanele care realizeaza venitul obtinut dintr-o asociere cu o microintreprindere care nu genereza o persoana juridica</t>
  </si>
  <si>
    <t>Contributia individuala de asigurari sociale de sanatate datorata de persoanele care realizeaza venituri , in regim de retinere la sursa a impozitului pe venit, din asocierile fara personalitate juridica</t>
  </si>
  <si>
    <t>Contributia individuala de asigurari sociale de sanatate datorata de persoanele care realizeaza venituri , in regim de retinere la sursa a impozitului pe venit, din activitati agricole</t>
  </si>
  <si>
    <t>12.05.10</t>
  </si>
  <si>
    <t>Venituri din contributia datorata pentru medicamente finantate din Fondul national unic de asigurari sociale de sanatate pana la data de 30 septembrie 2011</t>
  </si>
  <si>
    <t>Constructii</t>
  </si>
  <si>
    <t>Reparatii capitale aferente activelor fixe</t>
  </si>
  <si>
    <t xml:space="preserve">    ~ Subprogramul de monitorizarea activa a terapiilor specifice oncologice </t>
  </si>
  <si>
    <t xml:space="preserve">                   ~ PET - CT</t>
  </si>
  <si>
    <t xml:space="preserve">    ~  sume pentru evaluarea anuala a bolnavilor cu diabet zaharat (hemoglobina glicata)</t>
  </si>
  <si>
    <r>
      <t xml:space="preserve">    ~ activitatea curenta</t>
    </r>
    <r>
      <rPr>
        <sz val="10"/>
        <color indexed="9"/>
        <rFont val="Arial"/>
        <family val="2"/>
      </rPr>
      <t xml:space="preserve">, </t>
    </r>
    <r>
      <rPr>
        <sz val="10"/>
        <rFont val="Arial"/>
        <family val="2"/>
      </rPr>
      <t>din care:</t>
    </r>
  </si>
  <si>
    <t>Alte drepturi salariale in bani, din care:</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</si>
  <si>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</si>
  <si>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</si>
  <si>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</si>
  <si>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</si>
  <si>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</si>
  <si>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</si>
  <si>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</si>
  <si>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</si>
  <si>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</si>
  <si>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 xml:space="preserve">           -hotarari judecatoresti conform OUG 71/2009; OUG 92/2012</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</si>
  <si>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</si>
  <si>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</si>
  <si>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</si>
  <si>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</si>
  <si>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</si>
  <si>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</si>
  <si>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</si>
  <si>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</si>
  <si>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</si>
  <si>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</si>
  <si>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</si>
  <si>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</si>
  <si>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 Plati efectuate in anii precedenti si recuperate in anul curent- Sanatate</t>
  </si>
  <si>
    <t>Servicii medicale de hemodializa si dializa peritoneala,din care:</t>
  </si>
  <si>
    <t>Dispozitive si echipamente medicale, din care:</t>
  </si>
  <si>
    <t>Asistenta medicala  pentru specialitati clinice, din care:</t>
  </si>
  <si>
    <t>Unitati de recuperare-reabilitare a sanatatii, din care:</t>
  </si>
  <si>
    <t>Ingrijiri medicale la domiciliu, din care:</t>
  </si>
  <si>
    <t>Prestatii medicale acordate in baza documentelor internationale, din care:</t>
  </si>
  <si>
    <t>Servicii publice descentralizate, din care:</t>
  </si>
  <si>
    <t>Indemnizatii de detasare</t>
  </si>
  <si>
    <t>21.05.22</t>
  </si>
  <si>
    <t>Contributia individuala de asigurari sociale de sanatate datorata de persoanele care realizeaza venituri din arendarea bunurilor agricole</t>
  </si>
  <si>
    <t>20.05.03.03</t>
  </si>
  <si>
    <t>Veniuri incasate in urma valorificarii creantelor de catre  AVAS</t>
  </si>
  <si>
    <t>Salarii de baza din care:</t>
  </si>
  <si>
    <t xml:space="preserve">      -salarii de baza</t>
  </si>
  <si>
    <t xml:space="preserve">      -concedii medicale</t>
  </si>
  <si>
    <t xml:space="preserve">      -altele</t>
  </si>
  <si>
    <t xml:space="preserve">           -concedii medicale</t>
  </si>
  <si>
    <t xml:space="preserve">           -altele</t>
  </si>
  <si>
    <t xml:space="preserve">Prevederi bugetare trimestriale </t>
  </si>
  <si>
    <t>Credite bugetare trimestriale cumulate</t>
  </si>
  <si>
    <t>21.05.23</t>
  </si>
  <si>
    <t>Contributia individuala de asigurari sociale de sanatate datorata de persoanele care realizeaza venituri din cedarea folosintei bunurilor</t>
  </si>
  <si>
    <t>Venituri din compensarea creantelor din despagubiri</t>
  </si>
  <si>
    <t>CAS Arges</t>
  </si>
  <si>
    <t>Director Economic,</t>
  </si>
  <si>
    <t>Dr. Cristina Stocheci</t>
  </si>
  <si>
    <t>Ec. Cristina Ciocanau</t>
  </si>
  <si>
    <t>Ec. Jeni Strigoiu</t>
  </si>
  <si>
    <t>0744304462</t>
  </si>
  <si>
    <t>CONT DE EXECUTIE VENITURI IULIE 2014</t>
  </si>
  <si>
    <t>CAS Arges                                 CONT DE EXECUTIE CHELTUIELI IULIE 2014</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</si>
</sst>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_ ;[Red]\-#,##0.00\ "/>
    <numFmt numFmtId="176" formatCode="#,##0.00;[Red]#,##0.00"/>
    <numFmt numFmtId="177" formatCode="0.00;[Red]0.00"/>
    <numFmt numFmtId="178" formatCode="#,##0_ ;[Red]\-#,##0\ "/>
    <numFmt numFmtId="179" formatCode="0_ ;[Red]\-0\ "/>
    <numFmt numFmtId="180" formatCode="#,##0.00_ ;\-#,##0.00\ "/>
    <numFmt numFmtId="181" formatCode="_-* #,##0\ _L_E_I_-;\-* #,##0\ _L_E_I_-;_-* &quot;-&quot;\ _L_E_I_-;_-@_-"/>
    <numFmt numFmtId="182" formatCode="_-* #,##0.00\ _L_E_I_-;\-* #,##0.00\ _L_E_I_-;_-* &quot;-&quot;??\ _L_E_I_-;_-@_-"/>
    <numFmt numFmtId="183" formatCode="#,##0.0000"/>
    <numFmt numFmtId="184" formatCode="#,##0.000000000"/>
    <numFmt numFmtId="185" formatCode="#,##0.00000000000000"/>
    <numFmt numFmtId="186" formatCode="#,##0.0000000000000000"/>
    <numFmt numFmtId="187" formatCode="#,##0.0000000"/>
    <numFmt numFmtId="188" formatCode="#,##0.0_ ;[Red]\-#,##0.0\ "/>
    <numFmt numFmtId="189" formatCode="0.00000"/>
    <numFmt numFmtId="190" formatCode="0.0000"/>
    <numFmt numFmtId="191" formatCode="0.000"/>
    <numFmt numFmtId="192" formatCode="0.0"/>
    <numFmt numFmtId="193" formatCode="0.000000000"/>
    <numFmt numFmtId="194" formatCode="0.00000000"/>
    <numFmt numFmtId="195" formatCode="0.0000000"/>
    <numFmt numFmtId="196" formatCode="0.000000"/>
    <numFmt numFmtId="197" formatCode="&quot;Da&quot;;&quot;Da&quot;;&quot;Nu&quot;"/>
    <numFmt numFmtId="198" formatCode="&quot;Adevărat&quot;;&quot;Adevărat&quot;;&quot;Fals&quot;"/>
    <numFmt numFmtId="199" formatCode="&quot;Activat&quot;;&quot;Activat&quot;;&quot;Dezactivat&quot;"/>
    <numFmt numFmtId="200" formatCode="#,##0.00000"/>
    <numFmt numFmtId="201" formatCode="#,##0.000000"/>
    <numFmt numFmtId="202" formatCode="#,##0.00000000"/>
    <numFmt numFmtId="203" formatCode="#,##0.0000000000"/>
    <numFmt numFmtId="204" formatCode="#,##0.00000000000"/>
    <numFmt numFmtId="205" formatCode="#,##0;[Red]#,##0"/>
    <numFmt numFmtId="206" formatCode="0_ ;\-0\ "/>
    <numFmt numFmtId="207" formatCode="_-* #,##0\ _L_e_i_-;\-* #,##0\ _L_e_i_-;_-* &quot;-&quot;\ _L_e_i_-;_-@_-"/>
    <numFmt numFmtId="208" formatCode="_-* #,##0.00\ _L_e_i_-;\-* #,##0.00\ _L_e_i_-;_-* &quot;-&quot;??\ _L_e_i_-;_-@_-"/>
    <numFmt numFmtId="209" formatCode="#,##0.0\ &quot;lei&quot;"/>
    <numFmt numFmtId="210" formatCode="#,##0.000000000000"/>
    <numFmt numFmtId="211" formatCode="[$-418]d\ mmmm\ yyyy"/>
    <numFmt numFmtId="212" formatCode="[$-418]mmmm\-yy;@"/>
    <numFmt numFmtId="213" formatCode="#,##0.0000000000000"/>
    <numFmt numFmtId="214" formatCode="#,##0.000000000000000"/>
    <numFmt numFmtId="215" formatCode="#,##0.00000000000000000"/>
    <numFmt numFmtId="216" formatCode="#,##0.000000000000000000"/>
  </numFmts>
  <fonts count="32">
    <font>
      <sz val="10"/>
      <name val="Arial"/>
      <family val="0"/>
    </font>
    <font>
      <u val="single"/>
      <sz val="10"/>
      <color indexed="12"/>
      <name val="Arial"/>
      <family val="0"/>
    </font>
    <font>
      <u val="single"/>
      <sz val="10"/>
      <color indexed="36"/>
      <name val="Arial"/>
      <family val="0"/>
    </font>
    <font>
      <b/>
      <i/>
      <sz val="14"/>
      <name val="Arial"/>
      <family val="2"/>
    </font>
    <font>
      <b/>
      <i/>
      <sz val="10"/>
      <name val="Arial"/>
      <family val="2"/>
    </font>
    <font>
      <b/>
      <sz val="9"/>
      <name val="Arial"/>
      <family val="2"/>
    </font>
    <font>
      <sz val="8"/>
      <name val="Arial"/>
      <family val="2"/>
    </font>
    <font>
      <sz val="9"/>
      <name val="Arial"/>
      <family val="2"/>
    </font>
    <font>
      <b/>
      <sz val="10"/>
      <name val="Arial"/>
      <family val="2"/>
    </font>
    <font>
      <b/>
      <i/>
      <sz val="8"/>
      <name val="Arial"/>
      <family val="2"/>
    </font>
    <font>
      <i/>
      <sz val="8"/>
      <name val="Arial"/>
      <family val="2"/>
    </font>
    <font>
      <sz val="11"/>
      <name val="Times New Roman CE"/>
      <family val="0"/>
    </font>
    <font>
      <sz val="10"/>
      <color indexed="8"/>
      <name val="Arial"/>
      <family val="2"/>
    </font>
    <font>
      <sz val="11"/>
      <name val="Arial"/>
      <family val="2"/>
    </font>
    <font>
      <i/>
      <sz val="11"/>
      <name val="Arial"/>
      <family val="2"/>
    </font>
    <font>
      <b/>
      <sz val="12"/>
      <name val="Arial"/>
      <family val="2"/>
    </font>
    <font>
      <b/>
      <sz val="14"/>
      <name val="Arial"/>
      <family val="2"/>
    </font>
    <font>
      <b/>
      <i/>
      <sz val="11"/>
      <name val="Arial"/>
      <family val="2"/>
    </font>
    <font>
      <b/>
      <sz val="11"/>
      <name val="Arial"/>
      <family val="2"/>
    </font>
    <font>
      <b/>
      <i/>
      <sz val="11"/>
      <color indexed="10"/>
      <name val="Arial"/>
      <family val="2"/>
    </font>
    <font>
      <b/>
      <sz val="9"/>
      <color indexed="10"/>
      <name val="Arial"/>
      <family val="2"/>
    </font>
    <font>
      <sz val="10"/>
      <color indexed="10"/>
      <name val="Arial"/>
      <family val="2"/>
    </font>
    <font>
      <b/>
      <i/>
      <sz val="10"/>
      <color indexed="10"/>
      <name val="Arial"/>
      <family val="2"/>
    </font>
    <font>
      <i/>
      <sz val="8"/>
      <color indexed="10"/>
      <name val="Arial"/>
      <family val="2"/>
    </font>
    <font>
      <b/>
      <i/>
      <sz val="12"/>
      <name val="Arial"/>
      <family val="2"/>
    </font>
    <font>
      <sz val="10"/>
      <color indexed="9"/>
      <name val="Arial"/>
      <family val="2"/>
    </font>
    <font>
      <i/>
      <sz val="10"/>
      <name val="Arial"/>
      <family val="2"/>
    </font>
    <font>
      <i/>
      <sz val="9"/>
      <name val="Arial"/>
      <family val="2"/>
    </font>
    <font>
      <i/>
      <sz val="10"/>
      <color indexed="8"/>
      <name val="Arial"/>
      <family val="2"/>
    </font>
    <font>
      <b/>
      <sz val="10"/>
      <color indexed="10"/>
      <name val="Arial"/>
      <family val="2"/>
    </font>
    <font>
      <b/>
      <sz val="10"/>
      <color indexed="45"/>
      <name val="Arial"/>
      <family val="0"/>
    </font>
    <font>
      <sz val="10"/>
      <color indexed="45"/>
      <name val="Arial"/>
      <family val="0"/>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hair"/>
      <right style="hair"/>
      <top style="hair"/>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82">
    <xf numFmtId="0" fontId="0" fillId="0" borderId="0" xfId="0" applyAlignment="1">
      <alignment/>
    </xf>
    <xf numFmtId="0" fontId="0" fillId="0" borderId="0" xfId="0" applyFill="1" applyAlignment="1">
      <alignment/>
    </xf>
    <xf numFmtId="3" fontId="0" fillId="0" borderId="0" xfId="0" applyNumberFormat="1" applyFill="1" applyAlignment="1">
      <alignment/>
    </xf>
    <xf numFmtId="49" fontId="6" fillId="0" borderId="0" xfId="0" applyNumberFormat="1" applyFont="1" applyFill="1" applyBorder="1" applyAlignment="1">
      <alignment vertical="top" wrapText="1"/>
    </xf>
    <xf numFmtId="3" fontId="7" fillId="0" borderId="0" xfId="0" applyNumberFormat="1" applyFont="1" applyFill="1" applyBorder="1" applyAlignment="1">
      <alignment/>
    </xf>
    <xf numFmtId="3" fontId="8" fillId="0" borderId="0" xfId="0" applyNumberFormat="1" applyFont="1" applyFill="1" applyBorder="1" applyAlignment="1">
      <alignment horizontal="center" wrapText="1"/>
    </xf>
    <xf numFmtId="0" fontId="0" fillId="0" borderId="0" xfId="0" applyFill="1" applyBorder="1" applyAlignment="1">
      <alignment/>
    </xf>
    <xf numFmtId="0" fontId="7" fillId="0" borderId="0" xfId="0" applyFont="1" applyFill="1" applyAlignment="1">
      <alignment/>
    </xf>
    <xf numFmtId="0" fontId="10" fillId="0" borderId="0" xfId="0" applyFont="1" applyFill="1" applyAlignment="1">
      <alignment/>
    </xf>
    <xf numFmtId="4" fontId="8" fillId="0" borderId="0" xfId="0" applyNumberFormat="1" applyFont="1" applyFill="1" applyBorder="1" applyAlignment="1">
      <alignment/>
    </xf>
    <xf numFmtId="0" fontId="8" fillId="0" borderId="0" xfId="0" applyFont="1" applyFill="1" applyAlignment="1">
      <alignment/>
    </xf>
    <xf numFmtId="0" fontId="0" fillId="0" borderId="0" xfId="0" applyFont="1" applyFill="1" applyAlignment="1">
      <alignment/>
    </xf>
    <xf numFmtId="4" fontId="0" fillId="0" borderId="0" xfId="0" applyNumberFormat="1" applyFill="1" applyBorder="1" applyAlignment="1">
      <alignment/>
    </xf>
    <xf numFmtId="0" fontId="0" fillId="0" borderId="0" xfId="0" applyFont="1" applyFill="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Alignment="1">
      <alignment wrapText="1"/>
    </xf>
    <xf numFmtId="0" fontId="8" fillId="0" borderId="0" xfId="0" applyFont="1" applyFill="1" applyAlignment="1">
      <alignment vertical="center" wrapText="1"/>
    </xf>
    <xf numFmtId="49" fontId="5" fillId="0" borderId="1" xfId="0" applyNumberFormat="1" applyFont="1" applyFill="1" applyBorder="1" applyAlignment="1">
      <alignment horizontal="left"/>
    </xf>
    <xf numFmtId="49" fontId="7" fillId="0" borderId="1" xfId="0" applyNumberFormat="1" applyFont="1" applyFill="1" applyBorder="1" applyAlignment="1">
      <alignment horizontal="left"/>
    </xf>
    <xf numFmtId="4" fontId="0" fillId="0" borderId="1" xfId="0" applyNumberFormat="1" applyFont="1" applyFill="1" applyBorder="1" applyAlignment="1">
      <alignment wrapText="1"/>
    </xf>
    <xf numFmtId="4" fontId="8" fillId="0" borderId="1" xfId="0" applyNumberFormat="1" applyFont="1" applyFill="1" applyBorder="1" applyAlignment="1">
      <alignment wrapText="1"/>
    </xf>
    <xf numFmtId="4" fontId="0" fillId="0" borderId="1" xfId="0" applyNumberFormat="1" applyFont="1" applyFill="1" applyBorder="1" applyAlignment="1">
      <alignment wrapText="1"/>
    </xf>
    <xf numFmtId="4" fontId="12" fillId="0" borderId="1" xfId="0" applyNumberFormat="1" applyFont="1" applyFill="1" applyBorder="1" applyAlignment="1">
      <alignment wrapText="1"/>
    </xf>
    <xf numFmtId="49" fontId="7" fillId="0" borderId="1" xfId="0" applyNumberFormat="1" applyFont="1" applyFill="1" applyBorder="1" applyAlignment="1" applyProtection="1">
      <alignment horizontal="left" vertical="center"/>
      <protection/>
    </xf>
    <xf numFmtId="4" fontId="12" fillId="0" borderId="1" xfId="0" applyNumberFormat="1" applyFont="1" applyFill="1" applyBorder="1" applyAlignment="1" applyProtection="1">
      <alignment horizontal="left" wrapText="1"/>
      <protection/>
    </xf>
    <xf numFmtId="4" fontId="7" fillId="0" borderId="1" xfId="0" applyNumberFormat="1" applyFont="1" applyFill="1" applyBorder="1" applyAlignment="1">
      <alignment horizontal="left"/>
    </xf>
    <xf numFmtId="4" fontId="0" fillId="0" borderId="1" xfId="0" applyNumberFormat="1" applyFont="1" applyFill="1" applyBorder="1" applyAlignment="1" applyProtection="1">
      <alignment horizontal="left" wrapText="1"/>
      <protection/>
    </xf>
    <xf numFmtId="0" fontId="7" fillId="0" borderId="1" xfId="0" applyFont="1" applyFill="1" applyBorder="1" applyAlignment="1">
      <alignment wrapText="1"/>
    </xf>
    <xf numFmtId="175" fontId="0" fillId="0" borderId="1" xfId="0" applyNumberFormat="1" applyFont="1" applyFill="1" applyBorder="1" applyAlignment="1" applyProtection="1">
      <alignment wrapText="1"/>
      <protection/>
    </xf>
    <xf numFmtId="0" fontId="0" fillId="0" borderId="0" xfId="0" applyFont="1" applyFill="1" applyAlignment="1">
      <alignment wrapText="1"/>
    </xf>
    <xf numFmtId="49" fontId="5" fillId="0" borderId="1" xfId="0" applyNumberFormat="1" applyFont="1" applyFill="1" applyBorder="1" applyAlignment="1">
      <alignment horizontal="left"/>
    </xf>
    <xf numFmtId="0" fontId="8" fillId="0" borderId="0" xfId="0" applyFont="1" applyFill="1" applyBorder="1" applyAlignment="1">
      <alignment/>
    </xf>
    <xf numFmtId="0" fontId="0" fillId="0" borderId="1" xfId="0" applyFont="1" applyFill="1" applyBorder="1" applyAlignment="1">
      <alignment wrapText="1"/>
    </xf>
    <xf numFmtId="175" fontId="0" fillId="0" borderId="1" xfId="22" applyNumberFormat="1" applyFont="1" applyFill="1" applyBorder="1" applyAlignment="1" applyProtection="1">
      <alignment wrapText="1"/>
      <protection/>
    </xf>
    <xf numFmtId="0" fontId="13" fillId="0" borderId="0" xfId="0" applyFont="1" applyFill="1" applyAlignment="1">
      <alignment wrapText="1"/>
    </xf>
    <xf numFmtId="0" fontId="13" fillId="0" borderId="0" xfId="0" applyFont="1" applyFill="1" applyAlignment="1">
      <alignment/>
    </xf>
    <xf numFmtId="175" fontId="8" fillId="0" borderId="1" xfId="22" applyNumberFormat="1" applyFont="1" applyFill="1" applyBorder="1" applyAlignment="1" applyProtection="1">
      <alignment horizontal="left" wrapText="1"/>
      <protection/>
    </xf>
    <xf numFmtId="175" fontId="8" fillId="0" borderId="1" xfId="22" applyNumberFormat="1" applyFont="1" applyFill="1" applyBorder="1" applyAlignment="1">
      <alignment wrapText="1"/>
      <protection/>
    </xf>
    <xf numFmtId="175" fontId="0" fillId="0" borderId="1" xfId="22" applyNumberFormat="1" applyFont="1" applyFill="1" applyBorder="1" applyAlignment="1">
      <alignment wrapText="1"/>
      <protection/>
    </xf>
    <xf numFmtId="175" fontId="0" fillId="0" borderId="1" xfId="22" applyNumberFormat="1" applyFont="1" applyFill="1" applyBorder="1" applyAlignment="1" applyProtection="1">
      <alignment horizontal="left" vertical="center" wrapText="1"/>
      <protection/>
    </xf>
    <xf numFmtId="175" fontId="0" fillId="0" borderId="1" xfId="21" applyNumberFormat="1" applyFont="1" applyFill="1" applyBorder="1" applyAlignment="1">
      <alignment vertical="top" wrapText="1"/>
      <protection/>
    </xf>
    <xf numFmtId="175" fontId="8" fillId="0" borderId="1" xfId="22" applyNumberFormat="1" applyFont="1" applyFill="1" applyBorder="1" applyAlignment="1">
      <alignment/>
      <protection/>
    </xf>
    <xf numFmtId="175" fontId="0" fillId="0" borderId="1" xfId="22" applyNumberFormat="1" applyFont="1" applyFill="1" applyBorder="1" applyAlignment="1">
      <alignment/>
      <protection/>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49"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49" fontId="8" fillId="0" borderId="1" xfId="0" applyNumberFormat="1" applyFont="1" applyFill="1" applyBorder="1" applyAlignment="1">
      <alignment vertical="top" wrapText="1"/>
    </xf>
    <xf numFmtId="3" fontId="8" fillId="0" borderId="1" xfId="0" applyNumberFormat="1" applyFont="1" applyFill="1" applyBorder="1" applyAlignment="1">
      <alignment vertical="top" wrapText="1"/>
    </xf>
    <xf numFmtId="49" fontId="0" fillId="0" borderId="1" xfId="0" applyNumberFormat="1" applyFont="1" applyFill="1" applyBorder="1" applyAlignment="1">
      <alignment vertical="top" wrapText="1"/>
    </xf>
    <xf numFmtId="3"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3" fontId="4" fillId="0" borderId="0" xfId="0" applyNumberFormat="1" applyFont="1" applyFill="1" applyBorder="1" applyAlignment="1">
      <alignment horizontal="center" wrapText="1"/>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xf>
    <xf numFmtId="0" fontId="14" fillId="0" borderId="0" xfId="0" applyFont="1" applyFill="1" applyAlignment="1">
      <alignment horizontal="left" wrapText="1"/>
    </xf>
    <xf numFmtId="4" fontId="8" fillId="0" borderId="1" xfId="22" applyNumberFormat="1" applyFont="1" applyFill="1" applyBorder="1" applyAlignment="1" applyProtection="1">
      <alignment horizontal="right" wrapText="1"/>
      <protection/>
    </xf>
    <xf numFmtId="4" fontId="8" fillId="0" borderId="1" xfId="22" applyNumberFormat="1" applyFont="1" applyFill="1" applyBorder="1" applyAlignment="1">
      <alignment horizontal="right" wrapText="1"/>
      <protection/>
    </xf>
    <xf numFmtId="4" fontId="4" fillId="0" borderId="1" xfId="0" applyNumberFormat="1" applyFont="1" applyFill="1" applyBorder="1" applyAlignment="1">
      <alignment horizontal="right"/>
    </xf>
    <xf numFmtId="4" fontId="8" fillId="0" borderId="1" xfId="22" applyNumberFormat="1" applyFont="1" applyFill="1" applyBorder="1" applyAlignment="1">
      <alignment horizontal="right"/>
      <protection/>
    </xf>
    <xf numFmtId="4" fontId="0" fillId="0" borderId="1" xfId="22" applyNumberFormat="1" applyFont="1" applyFill="1" applyBorder="1" applyAlignment="1">
      <alignment horizontal="right" wrapText="1"/>
      <protection/>
    </xf>
    <xf numFmtId="3" fontId="0" fillId="0" borderId="0" xfId="0" applyNumberFormat="1" applyFont="1" applyFill="1" applyAlignment="1">
      <alignment/>
    </xf>
    <xf numFmtId="3" fontId="16" fillId="0" borderId="0" xfId="0" applyNumberFormat="1" applyFont="1" applyFill="1" applyAlignment="1">
      <alignment horizontal="center"/>
    </xf>
    <xf numFmtId="0" fontId="16" fillId="0" borderId="0" xfId="0" applyFont="1" applyFill="1" applyAlignment="1">
      <alignment horizontal="center"/>
    </xf>
    <xf numFmtId="3" fontId="8" fillId="0" borderId="1" xfId="0" applyNumberFormat="1" applyFont="1" applyFill="1" applyBorder="1" applyAlignment="1">
      <alignment/>
    </xf>
    <xf numFmtId="3" fontId="0" fillId="0" borderId="1" xfId="0" applyNumberFormat="1" applyFont="1" applyFill="1" applyBorder="1" applyAlignment="1">
      <alignment/>
    </xf>
    <xf numFmtId="49" fontId="8" fillId="0" borderId="1" xfId="0" applyNumberFormat="1" applyFont="1" applyFill="1" applyBorder="1" applyAlignment="1">
      <alignment vertical="top" wrapText="1"/>
    </xf>
    <xf numFmtId="175" fontId="8" fillId="0" borderId="1" xfId="22" applyNumberFormat="1" applyFont="1" applyFill="1" applyBorder="1" applyAlignment="1">
      <alignment wrapText="1"/>
      <protection/>
    </xf>
    <xf numFmtId="0" fontId="9" fillId="0" borderId="0" xfId="0" applyFont="1" applyFill="1" applyAlignment="1">
      <alignment/>
    </xf>
    <xf numFmtId="175" fontId="8" fillId="0" borderId="1" xfId="23" applyNumberFormat="1" applyFont="1" applyFill="1" applyBorder="1" applyAlignment="1" applyProtection="1">
      <alignment vertical="top" wrapText="1"/>
      <protection/>
    </xf>
    <xf numFmtId="4" fontId="4" fillId="0" borderId="1" xfId="0" applyNumberFormat="1" applyFont="1" applyFill="1" applyBorder="1" applyAlignment="1">
      <alignment horizontal="right"/>
    </xf>
    <xf numFmtId="0" fontId="8" fillId="0" borderId="0" xfId="0" applyFont="1" applyFill="1" applyAlignment="1">
      <alignment wrapText="1"/>
    </xf>
    <xf numFmtId="0" fontId="8" fillId="0" borderId="0" xfId="0" applyFont="1" applyFill="1" applyAlignment="1">
      <alignment/>
    </xf>
    <xf numFmtId="0" fontId="8" fillId="0" borderId="0" xfId="0" applyFont="1" applyFill="1" applyBorder="1" applyAlignment="1">
      <alignment/>
    </xf>
    <xf numFmtId="4" fontId="8" fillId="0" borderId="0" xfId="0" applyNumberFormat="1" applyFont="1" applyFill="1" applyBorder="1" applyAlignment="1">
      <alignment/>
    </xf>
    <xf numFmtId="49" fontId="13" fillId="0" borderId="1" xfId="0" applyNumberFormat="1" applyFont="1" applyFill="1" applyBorder="1" applyAlignment="1">
      <alignment vertical="top" wrapText="1"/>
    </xf>
    <xf numFmtId="175" fontId="17" fillId="0" borderId="1" xfId="22" applyNumberFormat="1" applyFont="1" applyFill="1" applyBorder="1" applyAlignment="1">
      <alignment wrapText="1"/>
      <protection/>
    </xf>
    <xf numFmtId="4" fontId="18" fillId="0" borderId="1" xfId="22" applyNumberFormat="1" applyFont="1" applyFill="1" applyBorder="1" applyAlignment="1" applyProtection="1">
      <alignment horizontal="right" wrapText="1"/>
      <protection/>
    </xf>
    <xf numFmtId="0" fontId="14" fillId="0" borderId="0" xfId="0" applyFont="1" applyFill="1" applyAlignment="1">
      <alignment/>
    </xf>
    <xf numFmtId="49" fontId="14" fillId="0" borderId="1" xfId="0" applyNumberFormat="1" applyFont="1" applyFill="1" applyBorder="1" applyAlignment="1">
      <alignment vertical="top" wrapText="1"/>
    </xf>
    <xf numFmtId="4" fontId="17" fillId="0" borderId="1" xfId="0" applyNumberFormat="1" applyFont="1" applyFill="1" applyBorder="1" applyAlignment="1">
      <alignment horizontal="right"/>
    </xf>
    <xf numFmtId="49" fontId="18" fillId="0" borderId="1" xfId="0" applyNumberFormat="1" applyFont="1" applyFill="1" applyBorder="1" applyAlignment="1">
      <alignment vertical="top" wrapText="1"/>
    </xf>
    <xf numFmtId="175" fontId="18" fillId="0" borderId="1" xfId="22" applyNumberFormat="1" applyFont="1" applyFill="1" applyBorder="1" applyAlignment="1">
      <alignment wrapText="1"/>
      <protection/>
    </xf>
    <xf numFmtId="4" fontId="18" fillId="0" borderId="1" xfId="22" applyNumberFormat="1" applyFont="1" applyFill="1" applyBorder="1" applyAlignment="1">
      <alignment horizontal="right" wrapText="1"/>
      <protection/>
    </xf>
    <xf numFmtId="0" fontId="0" fillId="0" borderId="0" xfId="0" applyFont="1" applyFill="1" applyAlignment="1">
      <alignment horizontal="center"/>
    </xf>
    <xf numFmtId="3" fontId="20" fillId="0" borderId="0" xfId="0" applyNumberFormat="1" applyFont="1" applyFill="1" applyAlignment="1">
      <alignment/>
    </xf>
    <xf numFmtId="0" fontId="20" fillId="0" borderId="0" xfId="0" applyFont="1" applyFill="1" applyAlignment="1">
      <alignment/>
    </xf>
    <xf numFmtId="4" fontId="0" fillId="0" borderId="1" xfId="22" applyNumberFormat="1" applyFont="1" applyFill="1" applyBorder="1" applyAlignment="1">
      <alignment wrapText="1"/>
      <protection/>
    </xf>
    <xf numFmtId="4" fontId="11" fillId="0" borderId="1" xfId="0" applyNumberFormat="1" applyFont="1" applyFill="1" applyBorder="1" applyAlignment="1">
      <alignment wrapText="1"/>
    </xf>
    <xf numFmtId="0" fontId="4" fillId="0" borderId="0" xfId="0" applyFont="1" applyFill="1" applyAlignment="1">
      <alignment horizontal="left"/>
    </xf>
    <xf numFmtId="4" fontId="3" fillId="0" borderId="0" xfId="0" applyNumberFormat="1" applyFont="1" applyFill="1" applyAlignment="1">
      <alignment horizontal="center"/>
    </xf>
    <xf numFmtId="0" fontId="8" fillId="0" borderId="0" xfId="0" applyFont="1" applyFill="1" applyBorder="1" applyAlignment="1">
      <alignment horizontal="left"/>
    </xf>
    <xf numFmtId="0" fontId="4" fillId="0" borderId="0" xfId="0" applyFont="1" applyFill="1" applyBorder="1" applyAlignment="1">
      <alignment/>
    </xf>
    <xf numFmtId="4" fontId="8" fillId="0" borderId="0" xfId="0" applyNumberFormat="1" applyFont="1" applyFill="1" applyBorder="1" applyAlignment="1">
      <alignment horizontal="center" vertical="center" wrapText="1"/>
    </xf>
    <xf numFmtId="0" fontId="0" fillId="0" borderId="0" xfId="0" applyFont="1" applyFill="1" applyBorder="1" applyAlignment="1">
      <alignment/>
    </xf>
    <xf numFmtId="3" fontId="8" fillId="0" borderId="1"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0" fillId="0" borderId="0" xfId="0" applyNumberFormat="1" applyFont="1" applyFill="1" applyBorder="1" applyAlignment="1">
      <alignment/>
    </xf>
    <xf numFmtId="4" fontId="0" fillId="0" borderId="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13" fillId="0" borderId="0" xfId="0" applyFont="1" applyFill="1" applyBorder="1" applyAlignment="1">
      <alignment/>
    </xf>
    <xf numFmtId="4" fontId="13" fillId="0" borderId="0" xfId="0" applyNumberFormat="1" applyFont="1" applyFill="1" applyBorder="1" applyAlignment="1">
      <alignment/>
    </xf>
    <xf numFmtId="4" fontId="0" fillId="0" borderId="0" xfId="0" applyNumberFormat="1" applyFill="1" applyAlignment="1">
      <alignment/>
    </xf>
    <xf numFmtId="0" fontId="0" fillId="0" borderId="1" xfId="0" applyFont="1" applyFill="1" applyBorder="1" applyAlignment="1">
      <alignment horizontal="left" vertical="center" wrapText="1"/>
    </xf>
    <xf numFmtId="0" fontId="13" fillId="0" borderId="1" xfId="0" applyFont="1" applyFill="1" applyBorder="1" applyAlignment="1">
      <alignment wrapText="1"/>
    </xf>
    <xf numFmtId="4" fontId="13" fillId="0" borderId="1" xfId="22" applyNumberFormat="1" applyFont="1" applyFill="1" applyBorder="1" applyAlignment="1" applyProtection="1">
      <alignment wrapText="1"/>
      <protection/>
    </xf>
    <xf numFmtId="4" fontId="13" fillId="0" borderId="1" xfId="22" applyNumberFormat="1" applyFont="1" applyFill="1" applyBorder="1" applyAlignment="1">
      <alignment wrapText="1"/>
      <protection/>
    </xf>
    <xf numFmtId="0" fontId="18" fillId="0" borderId="1" xfId="0" applyFont="1" applyFill="1" applyBorder="1" applyAlignment="1">
      <alignment wrapText="1"/>
    </xf>
    <xf numFmtId="4" fontId="18" fillId="0" borderId="1" xfId="22" applyNumberFormat="1" applyFont="1" applyFill="1" applyBorder="1" applyAlignment="1" applyProtection="1">
      <alignment wrapText="1"/>
      <protection/>
    </xf>
    <xf numFmtId="4" fontId="8" fillId="0" borderId="1" xfId="0" applyNumberFormat="1" applyFont="1" applyFill="1" applyBorder="1" applyAlignment="1">
      <alignment/>
    </xf>
    <xf numFmtId="4" fontId="8" fillId="0" borderId="1" xfId="22" applyNumberFormat="1" applyFont="1" applyFill="1" applyBorder="1" applyAlignment="1" applyProtection="1">
      <alignment wrapText="1"/>
      <protection/>
    </xf>
    <xf numFmtId="49" fontId="8" fillId="0" borderId="1" xfId="0" applyNumberFormat="1" applyFont="1" applyFill="1" applyBorder="1" applyAlignment="1" applyProtection="1">
      <alignment vertical="top" wrapText="1"/>
      <protection/>
    </xf>
    <xf numFmtId="178" fontId="8" fillId="0" borderId="1" xfId="22" applyNumberFormat="1" applyFont="1" applyFill="1" applyBorder="1" applyAlignment="1" applyProtection="1">
      <alignment horizontal="left" wrapText="1"/>
      <protection/>
    </xf>
    <xf numFmtId="178" fontId="0" fillId="0" borderId="1" xfId="22" applyNumberFormat="1" applyFont="1" applyFill="1" applyBorder="1" applyAlignment="1" applyProtection="1">
      <alignment horizontal="left" wrapText="1"/>
      <protection/>
    </xf>
    <xf numFmtId="4" fontId="0" fillId="0" borderId="1" xfId="22" applyNumberFormat="1" applyFont="1" applyFill="1" applyBorder="1" applyAlignment="1" applyProtection="1">
      <alignment horizontal="left" wrapText="1"/>
      <protection/>
    </xf>
    <xf numFmtId="4" fontId="13" fillId="0" borderId="0" xfId="0" applyNumberFormat="1" applyFont="1" applyFill="1" applyAlignment="1">
      <alignment/>
    </xf>
    <xf numFmtId="49" fontId="21" fillId="0" borderId="1" xfId="0" applyNumberFormat="1" applyFont="1" applyFill="1" applyBorder="1" applyAlignment="1">
      <alignment vertical="top" wrapText="1"/>
    </xf>
    <xf numFmtId="4" fontId="22" fillId="0" borderId="1" xfId="0" applyNumberFormat="1" applyFont="1" applyFill="1" applyBorder="1" applyAlignment="1">
      <alignment horizontal="right"/>
    </xf>
    <xf numFmtId="0" fontId="23" fillId="0" borderId="0" xfId="0" applyFont="1" applyFill="1" applyAlignment="1">
      <alignment/>
    </xf>
    <xf numFmtId="4" fontId="8" fillId="0" borderId="1" xfId="22" applyNumberFormat="1" applyFont="1" applyFill="1" applyBorder="1" applyAlignment="1">
      <alignment wrapText="1"/>
      <protection/>
    </xf>
    <xf numFmtId="4" fontId="26" fillId="0" borderId="1" xfId="22" applyNumberFormat="1" applyFont="1" applyFill="1" applyBorder="1" applyAlignment="1">
      <alignment wrapText="1"/>
      <protection/>
    </xf>
    <xf numFmtId="175" fontId="4" fillId="0" borderId="1" xfId="22" applyNumberFormat="1" applyFont="1" applyFill="1" applyBorder="1" applyAlignment="1" applyProtection="1">
      <alignment wrapText="1"/>
      <protection/>
    </xf>
    <xf numFmtId="4" fontId="29" fillId="0" borderId="1" xfId="22" applyNumberFormat="1" applyFont="1" applyFill="1" applyBorder="1" applyAlignment="1" applyProtection="1">
      <alignment horizontal="right" wrapText="1"/>
      <protection/>
    </xf>
    <xf numFmtId="175" fontId="26" fillId="0" borderId="1" xfId="22" applyNumberFormat="1" applyFont="1" applyFill="1" applyBorder="1" applyAlignment="1">
      <alignment wrapText="1"/>
      <protection/>
    </xf>
    <xf numFmtId="4" fontId="29" fillId="0" borderId="1" xfId="22" applyNumberFormat="1" applyFont="1" applyFill="1" applyBorder="1" applyAlignment="1" applyProtection="1">
      <alignment horizontal="right" wrapText="1"/>
      <protection/>
    </xf>
    <xf numFmtId="4" fontId="22" fillId="0" borderId="1" xfId="0" applyNumberFormat="1" applyFont="1" applyFill="1" applyBorder="1" applyAlignment="1">
      <alignment horizontal="right"/>
    </xf>
    <xf numFmtId="4" fontId="29" fillId="0" borderId="1" xfId="22" applyNumberFormat="1" applyFont="1" applyFill="1" applyBorder="1" applyAlignment="1">
      <alignment horizontal="right" wrapText="1"/>
      <protection/>
    </xf>
    <xf numFmtId="49" fontId="7" fillId="2" borderId="1" xfId="0" applyNumberFormat="1" applyFont="1" applyFill="1" applyBorder="1" applyAlignment="1">
      <alignment horizontal="left"/>
    </xf>
    <xf numFmtId="4" fontId="0" fillId="2" borderId="1" xfId="0" applyNumberFormat="1" applyFont="1" applyFill="1" applyBorder="1" applyAlignment="1">
      <alignment wrapText="1"/>
    </xf>
    <xf numFmtId="3" fontId="0" fillId="2" borderId="1" xfId="0" applyNumberFormat="1" applyFont="1" applyFill="1" applyBorder="1" applyAlignment="1">
      <alignment/>
    </xf>
    <xf numFmtId="4" fontId="0" fillId="2" borderId="0" xfId="0" applyNumberFormat="1" applyFill="1" applyBorder="1" applyAlignment="1">
      <alignment/>
    </xf>
    <xf numFmtId="4" fontId="8" fillId="2" borderId="0" xfId="0" applyNumberFormat="1" applyFont="1" applyFill="1" applyBorder="1" applyAlignment="1">
      <alignment/>
    </xf>
    <xf numFmtId="0" fontId="0" fillId="2" borderId="0" xfId="0" applyFill="1" applyBorder="1" applyAlignment="1">
      <alignment/>
    </xf>
    <xf numFmtId="0" fontId="0" fillId="2" borderId="0" xfId="0" applyFill="1" applyAlignment="1">
      <alignment/>
    </xf>
    <xf numFmtId="0" fontId="26" fillId="2" borderId="1" xfId="0" applyFont="1" applyFill="1" applyBorder="1" applyAlignment="1">
      <alignment wrapText="1"/>
    </xf>
    <xf numFmtId="3" fontId="24" fillId="0" borderId="0" xfId="0" applyNumberFormat="1" applyFont="1" applyFill="1" applyBorder="1" applyAlignment="1">
      <alignment horizontal="center"/>
    </xf>
    <xf numFmtId="175" fontId="26" fillId="0" borderId="1" xfId="22" applyNumberFormat="1" applyFont="1" applyFill="1" applyBorder="1" applyAlignment="1" applyProtection="1">
      <alignment wrapText="1"/>
      <protection/>
    </xf>
    <xf numFmtId="4" fontId="27" fillId="0" borderId="1" xfId="22" applyNumberFormat="1" applyFont="1" applyFill="1" applyBorder="1" applyAlignment="1">
      <alignment wrapText="1"/>
      <protection/>
    </xf>
    <xf numFmtId="4" fontId="27" fillId="0" borderId="1" xfId="0" applyNumberFormat="1" applyFont="1" applyFill="1" applyBorder="1" applyAlignment="1" applyProtection="1">
      <alignment wrapText="1"/>
      <protection/>
    </xf>
    <xf numFmtId="4" fontId="27" fillId="0" borderId="1" xfId="0" applyNumberFormat="1" applyFont="1" applyFill="1" applyBorder="1" applyAlignment="1" applyProtection="1">
      <alignment horizontal="left" wrapText="1"/>
      <protection/>
    </xf>
    <xf numFmtId="175" fontId="28" fillId="0" borderId="1" xfId="22" applyNumberFormat="1" applyFont="1" applyFill="1" applyBorder="1" applyAlignment="1">
      <alignment wrapText="1"/>
      <protection/>
    </xf>
    <xf numFmtId="4" fontId="27" fillId="0" borderId="1" xfId="22" applyNumberFormat="1" applyFont="1" applyFill="1" applyBorder="1" applyAlignment="1" applyProtection="1">
      <alignment wrapText="1"/>
      <protection/>
    </xf>
    <xf numFmtId="175" fontId="28" fillId="0" borderId="1" xfId="22" applyNumberFormat="1" applyFont="1" applyFill="1" applyBorder="1" applyAlignment="1">
      <alignment horizontal="left" vertical="center" wrapText="1"/>
      <protection/>
    </xf>
    <xf numFmtId="4" fontId="0" fillId="0" borderId="1" xfId="0" applyNumberFormat="1" applyFont="1" applyFill="1" applyBorder="1" applyAlignment="1">
      <alignment horizontal="left" vertical="center" wrapText="1"/>
    </xf>
    <xf numFmtId="4"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175"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0" fontId="27" fillId="3" borderId="1" xfId="0" applyFont="1" applyFill="1" applyBorder="1" applyAlignment="1">
      <alignment/>
    </xf>
    <xf numFmtId="3" fontId="30" fillId="0" borderId="1" xfId="0" applyNumberFormat="1" applyFont="1" applyFill="1" applyBorder="1" applyAlignment="1">
      <alignment/>
    </xf>
    <xf numFmtId="4" fontId="31" fillId="0" borderId="0" xfId="0" applyNumberFormat="1" applyFont="1" applyFill="1" applyBorder="1" applyAlignment="1">
      <alignment/>
    </xf>
    <xf numFmtId="4" fontId="30" fillId="0" borderId="0" xfId="0" applyNumberFormat="1"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0" fillId="4" borderId="1" xfId="0" applyFont="1" applyFill="1" applyBorder="1" applyAlignment="1">
      <alignment wrapText="1"/>
    </xf>
    <xf numFmtId="0" fontId="5" fillId="4" borderId="1" xfId="0" applyFont="1" applyFill="1" applyBorder="1" applyAlignment="1">
      <alignment horizontal="left"/>
    </xf>
    <xf numFmtId="0" fontId="5" fillId="0" borderId="0" xfId="0" applyFont="1" applyFill="1" applyBorder="1" applyAlignment="1">
      <alignment horizontal="center" wrapText="1"/>
    </xf>
    <xf numFmtId="4" fontId="8" fillId="0" borderId="1" xfId="0" applyNumberFormat="1" applyFont="1" applyFill="1" applyBorder="1" applyAlignment="1">
      <alignment/>
    </xf>
    <xf numFmtId="4" fontId="4" fillId="0" borderId="0" xfId="0" applyNumberFormat="1" applyFont="1" applyFill="1" applyAlignment="1">
      <alignment horizontal="center"/>
    </xf>
    <xf numFmtId="4" fontId="8" fillId="0" borderId="1" xfId="0" applyNumberFormat="1" applyFont="1" applyFill="1" applyBorder="1" applyAlignment="1">
      <alignment horizontal="center"/>
    </xf>
    <xf numFmtId="4" fontId="0" fillId="2" borderId="1" xfId="0" applyNumberFormat="1" applyFont="1" applyFill="1" applyBorder="1" applyAlignment="1">
      <alignment/>
    </xf>
    <xf numFmtId="4" fontId="30" fillId="0" borderId="1" xfId="0" applyNumberFormat="1" applyFont="1" applyFill="1" applyBorder="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quotePrefix="1">
      <alignment horizontal="center"/>
    </xf>
    <xf numFmtId="0" fontId="5"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4" fillId="0" borderId="0" xfId="0" applyFont="1" applyFill="1" applyAlignment="1">
      <alignment horizontal="left" wrapText="1"/>
    </xf>
    <xf numFmtId="3" fontId="24" fillId="0" borderId="0" xfId="0" applyNumberFormat="1" applyFont="1" applyFill="1" applyBorder="1" applyAlignment="1">
      <alignment horizontal="center"/>
    </xf>
    <xf numFmtId="174" fontId="15" fillId="0" borderId="0" xfId="0" applyNumberFormat="1" applyFont="1" applyFill="1" applyBorder="1" applyAlignment="1" applyProtection="1">
      <alignment horizontal="center"/>
      <protection/>
    </xf>
    <xf numFmtId="0" fontId="15" fillId="0" borderId="0" xfId="0" applyFont="1" applyFill="1" applyAlignment="1">
      <alignment horizontal="center"/>
    </xf>
    <xf numFmtId="3" fontId="19" fillId="0" borderId="0" xfId="0" applyNumberFormat="1" applyFon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buget 2004 cf lg 507 2003 CU DEBL10% MAI cu virari" xfId="21"/>
    <cellStyle name="Normal_BUGET RECTIFICARE OUG 89 VIRARI FINALE" xfId="22"/>
    <cellStyle name="Normal_LG 216 CALCULE BVC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aie10">
    <tabColor indexed="31"/>
  </sheetPr>
  <dimension ref="A1:FC136"/>
  <sheetViews>
    <sheetView zoomScale="95" zoomScaleNormal="95" workbookViewId="0" topLeftCell="A1">
      <pane xSplit="2" ySplit="6" topLeftCell="C7" activePane="bottomRight" state="frozen"/>
      <selection pane="topLeft" activeCell="B17" sqref="B17"/>
      <selection pane="topRight" activeCell="B17" sqref="B17"/>
      <selection pane="bottomLeft" activeCell="B17" sqref="B17"/>
      <selection pane="bottomRight" activeCell="D71" sqref="D71"/>
    </sheetView>
  </sheetViews>
  <sheetFormatPr defaultColWidth="9.140625" defaultRowHeight="12.75"/>
  <cols>
    <col min="1" max="1" width="10.28125" style="16" bestFit="1" customWidth="1"/>
    <col min="2" max="2" width="56.421875" style="1" customWidth="1"/>
    <col min="3" max="4" width="21.8515625" style="110" customWidth="1"/>
    <col min="5" max="5" width="19.421875" style="110" customWidth="1"/>
    <col min="6" max="6" width="20.57421875" style="110" customWidth="1"/>
    <col min="7" max="7" width="10.140625" style="6" customWidth="1"/>
    <col min="8" max="8" width="10.57421875" style="6" customWidth="1"/>
    <col min="9" max="9" width="10.7109375" style="6" customWidth="1"/>
    <col min="10" max="10" width="9.28125" style="6" customWidth="1"/>
    <col min="11" max="11" width="10.28125" style="6" customWidth="1"/>
    <col min="12" max="12" width="9.8515625" style="6" customWidth="1"/>
    <col min="13" max="13" width="10.7109375" style="6" customWidth="1"/>
    <col min="14" max="14" width="10.00390625" style="6" customWidth="1"/>
    <col min="15" max="15" width="10.28125" style="6" customWidth="1"/>
    <col min="16" max="16" width="9.57421875" style="6" customWidth="1"/>
    <col min="17" max="17" width="10.7109375" style="6" customWidth="1"/>
    <col min="18" max="18" width="10.140625" style="6" bestFit="1" customWidth="1"/>
    <col min="19" max="19" width="10.57421875" style="6" customWidth="1"/>
    <col min="20" max="20" width="10.00390625" style="6" customWidth="1"/>
    <col min="21" max="21" width="10.8515625" style="6" customWidth="1"/>
    <col min="22" max="22" width="10.140625" style="6" customWidth="1"/>
    <col min="23" max="23" width="9.7109375" style="6" customWidth="1"/>
    <col min="24" max="24" width="10.8515625" style="6" customWidth="1"/>
    <col min="25" max="25" width="11.140625" style="6" customWidth="1"/>
    <col min="26" max="26" width="9.140625" style="6" customWidth="1"/>
    <col min="27" max="27" width="10.57421875" style="6" customWidth="1"/>
    <col min="28" max="28" width="9.8515625" style="6" customWidth="1"/>
    <col min="29" max="29" width="10.8515625" style="6" customWidth="1"/>
    <col min="30" max="30" width="10.28125" style="6" customWidth="1"/>
    <col min="31" max="31" width="8.57421875" style="6" customWidth="1"/>
    <col min="32" max="32" width="10.421875" style="6" customWidth="1"/>
    <col min="33" max="34" width="9.8515625" style="6" customWidth="1"/>
    <col min="35" max="35" width="9.28125" style="6" customWidth="1"/>
    <col min="36" max="36" width="9.00390625" style="6" customWidth="1"/>
    <col min="37" max="37" width="10.421875" style="6" customWidth="1"/>
    <col min="38" max="38" width="11.28125" style="6" customWidth="1"/>
    <col min="39" max="39" width="9.8515625" style="6" customWidth="1"/>
    <col min="40" max="40" width="10.421875" style="6" customWidth="1"/>
    <col min="41" max="41" width="9.7109375" style="6" customWidth="1"/>
    <col min="42" max="42" width="11.140625" style="6" customWidth="1"/>
    <col min="43" max="43" width="10.421875" style="6" customWidth="1"/>
    <col min="44" max="44" width="10.00390625" style="6" customWidth="1"/>
    <col min="45" max="45" width="10.140625" style="6" customWidth="1"/>
    <col min="46" max="46" width="10.7109375" style="6" customWidth="1"/>
    <col min="47" max="47" width="11.140625" style="6" customWidth="1"/>
    <col min="48" max="48" width="9.57421875" style="6" customWidth="1"/>
    <col min="49" max="49" width="11.28125" style="6" customWidth="1"/>
    <col min="50" max="50" width="11.00390625" style="6" customWidth="1"/>
    <col min="51" max="51" width="9.8515625" style="6" customWidth="1"/>
    <col min="52" max="52" width="10.7109375" style="6" customWidth="1"/>
    <col min="53" max="53" width="10.28125" style="6" customWidth="1"/>
    <col min="54" max="54" width="10.57421875" style="6" customWidth="1"/>
    <col min="55" max="55" width="9.57421875" style="6" customWidth="1"/>
    <col min="56" max="56" width="8.421875" style="6" customWidth="1"/>
    <col min="57" max="57" width="10.7109375" style="6" customWidth="1"/>
    <col min="58" max="58" width="10.140625" style="6" customWidth="1"/>
    <col min="59" max="59" width="10.7109375" style="6" customWidth="1"/>
    <col min="60" max="60" width="9.8515625" style="6" customWidth="1"/>
    <col min="61" max="61" width="9.7109375" style="6" customWidth="1"/>
    <col min="62" max="62" width="10.00390625" style="6" customWidth="1"/>
    <col min="63" max="63" width="11.421875" style="6" customWidth="1"/>
    <col min="64" max="64" width="10.00390625" style="6" customWidth="1"/>
    <col min="65" max="65" width="9.7109375" style="6" customWidth="1"/>
    <col min="66" max="66" width="10.00390625" style="6" customWidth="1"/>
    <col min="67" max="67" width="10.7109375" style="6" customWidth="1"/>
    <col min="68" max="68" width="9.28125" style="6" customWidth="1"/>
    <col min="69" max="69" width="10.7109375" style="6" customWidth="1"/>
    <col min="70" max="70" width="10.140625" style="6" customWidth="1"/>
    <col min="71" max="71" width="10.8515625" style="6" customWidth="1"/>
    <col min="72" max="72" width="11.140625" style="6" customWidth="1"/>
    <col min="73" max="75" width="10.28125" style="6" customWidth="1"/>
    <col min="76" max="76" width="9.57421875" style="6" customWidth="1"/>
    <col min="77" max="77" width="10.28125" style="6" customWidth="1"/>
    <col min="78" max="78" width="9.57421875" style="6" customWidth="1"/>
    <col min="79" max="79" width="10.140625" style="6" customWidth="1"/>
    <col min="80" max="80" width="8.8515625" style="6" customWidth="1"/>
    <col min="81" max="81" width="9.421875" style="6" customWidth="1"/>
    <col min="82" max="82" width="10.28125" style="6" customWidth="1"/>
    <col min="83" max="83" width="9.8515625" style="6" customWidth="1"/>
    <col min="84" max="84" width="9.57421875" style="6" customWidth="1"/>
    <col min="85" max="85" width="9.00390625" style="6" customWidth="1"/>
    <col min="86" max="86" width="9.7109375" style="6" customWidth="1"/>
    <col min="87" max="88" width="10.421875" style="6" customWidth="1"/>
    <col min="89" max="89" width="10.140625" style="6" customWidth="1"/>
    <col min="90" max="90" width="10.28125" style="6" customWidth="1"/>
    <col min="91" max="91" width="11.57421875" style="6" customWidth="1"/>
    <col min="92" max="93" width="11.140625" style="6" customWidth="1"/>
    <col min="94" max="94" width="9.8515625" style="6" customWidth="1"/>
    <col min="95" max="95" width="8.57421875" style="6" customWidth="1"/>
    <col min="96" max="96" width="10.28125" style="6" customWidth="1"/>
    <col min="97" max="97" width="10.00390625" style="6" customWidth="1"/>
    <col min="98" max="98" width="9.8515625" style="6" customWidth="1"/>
    <col min="99" max="99" width="10.140625" style="6" customWidth="1"/>
    <col min="100" max="100" width="11.7109375" style="6" customWidth="1"/>
    <col min="101" max="101" width="8.140625" style="6" customWidth="1"/>
    <col min="102" max="102" width="8.57421875" style="6" customWidth="1"/>
    <col min="103" max="103" width="10.140625" style="6" customWidth="1"/>
    <col min="104" max="104" width="11.7109375" style="6" customWidth="1"/>
    <col min="105" max="105" width="9.57421875" style="6" customWidth="1"/>
    <col min="106" max="106" width="9.421875" style="6" customWidth="1"/>
    <col min="107" max="107" width="12.28125" style="6" customWidth="1"/>
    <col min="108" max="108" width="11.421875" style="6" customWidth="1"/>
    <col min="109" max="109" width="11.57421875" style="6" customWidth="1"/>
    <col min="110" max="110" width="11.421875" style="6" customWidth="1"/>
    <col min="111" max="111" width="14.28125" style="6" customWidth="1"/>
    <col min="112" max="112" width="10.57421875" style="6" customWidth="1"/>
    <col min="113" max="113" width="11.7109375" style="6" bestFit="1" customWidth="1"/>
    <col min="114" max="114" width="11.00390625" style="6" customWidth="1"/>
    <col min="115" max="115" width="12.00390625" style="6" customWidth="1"/>
    <col min="116" max="116" width="10.8515625" style="6" customWidth="1"/>
    <col min="117" max="117" width="11.57421875" style="6" customWidth="1"/>
    <col min="118" max="118" width="9.8515625" style="6" customWidth="1"/>
    <col min="119" max="119" width="10.57421875" style="6" customWidth="1"/>
    <col min="120" max="121" width="9.140625" style="6" customWidth="1"/>
    <col min="122" max="122" width="10.57421875" style="6" customWidth="1"/>
    <col min="123" max="123" width="9.8515625" style="6" customWidth="1"/>
    <col min="124" max="124" width="10.140625" style="6" customWidth="1"/>
    <col min="125" max="126" width="9.140625" style="6" customWidth="1"/>
    <col min="127" max="127" width="10.57421875" style="6" customWidth="1"/>
    <col min="128" max="128" width="10.00390625" style="6" customWidth="1"/>
    <col min="129" max="129" width="9.8515625" style="6" customWidth="1"/>
    <col min="130" max="131" width="9.140625" style="6" customWidth="1"/>
    <col min="132" max="132" width="10.421875" style="6" customWidth="1"/>
    <col min="133" max="133" width="9.7109375" style="6" customWidth="1"/>
    <col min="134" max="134" width="10.00390625" style="6" customWidth="1"/>
    <col min="135" max="136" width="9.140625" style="6" customWidth="1"/>
    <col min="137" max="137" width="10.140625" style="6" customWidth="1"/>
    <col min="138" max="138" width="12.7109375" style="6" bestFit="1" customWidth="1"/>
    <col min="139" max="150" width="9.140625" style="6" customWidth="1"/>
    <col min="151" max="16384" width="9.140625" style="1" customWidth="1"/>
  </cols>
  <sheetData>
    <row r="1" spans="1:111" ht="18.75">
      <c r="A1" s="16" t="s">
        <v>377</v>
      </c>
      <c r="C1" s="97"/>
      <c r="D1" s="97"/>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row>
    <row r="2" spans="2:111" ht="18.75">
      <c r="B2" s="96" t="s">
        <v>383</v>
      </c>
      <c r="C2" s="97"/>
      <c r="D2" s="97"/>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37" ht="12.75">
      <c r="A3" s="17"/>
      <c r="B3" s="98"/>
      <c r="C3" s="12"/>
      <c r="D3" s="12"/>
      <c r="E3" s="12"/>
      <c r="F3" s="12"/>
      <c r="EG3" s="99"/>
    </row>
    <row r="4" spans="2:137" ht="12.75" customHeight="1">
      <c r="B4" s="6"/>
      <c r="C4" s="15"/>
      <c r="D4" s="15"/>
      <c r="E4" s="12"/>
      <c r="F4" s="166" t="s">
        <v>141</v>
      </c>
      <c r="G4" s="16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5"/>
      <c r="DJ4" s="175"/>
      <c r="DK4" s="175"/>
      <c r="DL4" s="175"/>
      <c r="DM4" s="175"/>
      <c r="DN4" s="176"/>
      <c r="DO4" s="176"/>
      <c r="DP4" s="176"/>
      <c r="DQ4" s="176"/>
      <c r="DR4" s="176"/>
      <c r="DS4" s="176"/>
      <c r="DT4" s="176"/>
      <c r="DU4" s="176"/>
      <c r="DV4" s="176"/>
      <c r="DW4" s="176"/>
      <c r="DX4" s="176"/>
      <c r="DY4" s="176"/>
      <c r="DZ4" s="176"/>
      <c r="EA4" s="176"/>
      <c r="EB4" s="176"/>
      <c r="EC4" s="176"/>
      <c r="ED4" s="176"/>
      <c r="EE4" s="176"/>
      <c r="EF4" s="176"/>
      <c r="EG4" s="176"/>
    </row>
    <row r="5" spans="1:150" s="13" customFormat="1" ht="51">
      <c r="A5" s="60" t="s">
        <v>0</v>
      </c>
      <c r="B5" s="60" t="s">
        <v>1</v>
      </c>
      <c r="C5" s="60" t="s">
        <v>257</v>
      </c>
      <c r="D5" s="60" t="s">
        <v>372</v>
      </c>
      <c r="E5" s="60" t="s">
        <v>253</v>
      </c>
      <c r="F5" s="60" t="s">
        <v>254</v>
      </c>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1"/>
      <c r="EI5" s="101"/>
      <c r="EJ5" s="101"/>
      <c r="EK5" s="101"/>
      <c r="EL5" s="101"/>
      <c r="EM5" s="101"/>
      <c r="EN5" s="101"/>
      <c r="EO5" s="101"/>
      <c r="EP5" s="101"/>
      <c r="EQ5" s="101"/>
      <c r="ER5" s="101"/>
      <c r="ES5" s="101"/>
      <c r="ET5" s="101"/>
    </row>
    <row r="6" spans="1:150" s="68" customFormat="1" ht="12.75">
      <c r="A6" s="61"/>
      <c r="B6" s="102"/>
      <c r="C6" s="61"/>
      <c r="D6" s="61"/>
      <c r="E6" s="167"/>
      <c r="F6" s="167"/>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4"/>
      <c r="EI6" s="104"/>
      <c r="EJ6" s="104"/>
      <c r="EK6" s="104"/>
      <c r="EL6" s="104"/>
      <c r="EM6" s="104"/>
      <c r="EN6" s="104"/>
      <c r="EO6" s="104"/>
      <c r="EP6" s="104"/>
      <c r="EQ6" s="104"/>
      <c r="ER6" s="104"/>
      <c r="ES6" s="104"/>
      <c r="ET6" s="104"/>
    </row>
    <row r="7" spans="1:139" ht="12.75">
      <c r="A7" s="18" t="s">
        <v>142</v>
      </c>
      <c r="B7" s="21" t="s">
        <v>143</v>
      </c>
      <c r="C7" s="165">
        <f>+C8+C51+C73</f>
        <v>298706.72</v>
      </c>
      <c r="D7" s="165">
        <f>+D8+D51+D73</f>
        <v>228427.65</v>
      </c>
      <c r="E7" s="165">
        <f>+E8+E51+E73</f>
        <v>167135.69999999998</v>
      </c>
      <c r="F7" s="165">
        <f>+F8+F51+F73</f>
        <v>25499.99</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12"/>
      <c r="EI7" s="12"/>
    </row>
    <row r="8" spans="1:139" ht="12.75">
      <c r="A8" s="18" t="s">
        <v>227</v>
      </c>
      <c r="B8" s="21" t="s">
        <v>144</v>
      </c>
      <c r="C8" s="165">
        <f>+C12+C39+C9</f>
        <v>266521</v>
      </c>
      <c r="D8" s="165">
        <f>+D12+D39+D9</f>
        <v>198093</v>
      </c>
      <c r="E8" s="165">
        <f>+E12+E39+E9</f>
        <v>164342.72999999998</v>
      </c>
      <c r="F8" s="165">
        <f>+F12+F39+F9</f>
        <v>25091.570000000003</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12"/>
      <c r="EI8" s="12"/>
    </row>
    <row r="9" spans="1:139" ht="12.75">
      <c r="A9" s="18" t="s">
        <v>302</v>
      </c>
      <c r="B9" s="21" t="s">
        <v>304</v>
      </c>
      <c r="C9" s="71">
        <f>+C10+C11</f>
        <v>0</v>
      </c>
      <c r="D9" s="71">
        <f>+D10+D11</f>
        <v>0</v>
      </c>
      <c r="E9" s="165">
        <f>+E10+E11</f>
        <v>0</v>
      </c>
      <c r="F9" s="165">
        <f>+F10+F11</f>
        <v>0</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12"/>
      <c r="EI9" s="12"/>
    </row>
    <row r="10" spans="1:139" ht="38.25">
      <c r="A10" s="18" t="s">
        <v>303</v>
      </c>
      <c r="B10" s="21" t="s">
        <v>305</v>
      </c>
      <c r="C10" s="71"/>
      <c r="D10" s="71"/>
      <c r="E10" s="165"/>
      <c r="F10" s="165"/>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12"/>
      <c r="EI10" s="12"/>
    </row>
    <row r="11" spans="1:139" ht="38.25">
      <c r="A11" s="18" t="s">
        <v>322</v>
      </c>
      <c r="B11" s="21" t="s">
        <v>323</v>
      </c>
      <c r="C11" s="71"/>
      <c r="D11" s="71"/>
      <c r="E11" s="165"/>
      <c r="F11" s="165"/>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12"/>
      <c r="EI11" s="12"/>
    </row>
    <row r="12" spans="1:139" ht="12.75">
      <c r="A12" s="18" t="s">
        <v>228</v>
      </c>
      <c r="B12" s="21" t="s">
        <v>145</v>
      </c>
      <c r="C12" s="71">
        <f>+C13+C21</f>
        <v>266433</v>
      </c>
      <c r="D12" s="71">
        <f>+D13+D21</f>
        <v>198073</v>
      </c>
      <c r="E12" s="165">
        <f>+E13+E21</f>
        <v>163966.34999999998</v>
      </c>
      <c r="F12" s="165">
        <f>+F13+F21</f>
        <v>25084.350000000002</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12"/>
      <c r="EI12" s="12"/>
    </row>
    <row r="13" spans="1:139" ht="12.75">
      <c r="A13" s="18" t="s">
        <v>146</v>
      </c>
      <c r="B13" s="21" t="s">
        <v>147</v>
      </c>
      <c r="C13" s="71">
        <f>+C14</f>
        <v>139491</v>
      </c>
      <c r="D13" s="71">
        <f>+D14</f>
        <v>101093</v>
      </c>
      <c r="E13" s="165">
        <f>+E14</f>
        <v>75464.1</v>
      </c>
      <c r="F13" s="165">
        <f>+F14</f>
        <v>11680.650000000001</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12"/>
      <c r="EI13" s="12"/>
    </row>
    <row r="14" spans="1:139" ht="25.5">
      <c r="A14" s="18" t="s">
        <v>148</v>
      </c>
      <c r="B14" s="21" t="s">
        <v>149</v>
      </c>
      <c r="C14" s="71">
        <f>C15+C16+C18+C19+C20+C17</f>
        <v>139491</v>
      </c>
      <c r="D14" s="71">
        <f>D15+D16+D18+D19+D20+D17</f>
        <v>101093</v>
      </c>
      <c r="E14" s="165">
        <f>E15+E16+E18+E19+E20+E17</f>
        <v>75464.1</v>
      </c>
      <c r="F14" s="165">
        <f>F15+F16+F18+F19+F20+F17</f>
        <v>11680.650000000001</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12"/>
      <c r="EI14" s="12"/>
    </row>
    <row r="15" spans="1:139" ht="25.5">
      <c r="A15" s="19" t="s">
        <v>150</v>
      </c>
      <c r="B15" s="22" t="s">
        <v>215</v>
      </c>
      <c r="C15" s="72">
        <v>139491</v>
      </c>
      <c r="D15" s="72">
        <v>101093</v>
      </c>
      <c r="E15" s="105">
        <v>64426.75</v>
      </c>
      <c r="F15" s="105">
        <v>10052.83</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12"/>
      <c r="EI15" s="12"/>
    </row>
    <row r="16" spans="1:139" ht="25.5">
      <c r="A16" s="19" t="s">
        <v>151</v>
      </c>
      <c r="B16" s="22" t="s">
        <v>152</v>
      </c>
      <c r="C16" s="72"/>
      <c r="D16" s="72"/>
      <c r="E16" s="105">
        <v>1162</v>
      </c>
      <c r="F16" s="105">
        <v>126.04</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12"/>
      <c r="EI16" s="12"/>
    </row>
    <row r="17" spans="1:139" ht="12.75">
      <c r="A17" s="19" t="s">
        <v>364</v>
      </c>
      <c r="B17" s="142" t="s">
        <v>365</v>
      </c>
      <c r="C17" s="72"/>
      <c r="D17" s="72"/>
      <c r="E17" s="105"/>
      <c r="F17" s="105"/>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12"/>
      <c r="EI17" s="12"/>
    </row>
    <row r="18" spans="1:139" ht="25.5">
      <c r="A18" s="19" t="s">
        <v>153</v>
      </c>
      <c r="B18" s="20" t="s">
        <v>216</v>
      </c>
      <c r="C18" s="72"/>
      <c r="D18" s="72"/>
      <c r="E18" s="105">
        <v>9875.35</v>
      </c>
      <c r="F18" s="105">
        <v>1501.78</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12"/>
      <c r="EI18" s="12"/>
    </row>
    <row r="19" spans="1:139" ht="25.5">
      <c r="A19" s="19" t="s">
        <v>154</v>
      </c>
      <c r="B19" s="20" t="s">
        <v>217</v>
      </c>
      <c r="C19" s="72"/>
      <c r="D19" s="72"/>
      <c r="E19" s="105"/>
      <c r="F19" s="105"/>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12"/>
      <c r="EI19" s="12"/>
    </row>
    <row r="20" spans="1:139" ht="43.5" customHeight="1">
      <c r="A20" s="19" t="s">
        <v>155</v>
      </c>
      <c r="B20" s="95" t="s">
        <v>218</v>
      </c>
      <c r="C20" s="72"/>
      <c r="D20" s="72"/>
      <c r="E20" s="105"/>
      <c r="F20" s="105"/>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12"/>
      <c r="EI20" s="12"/>
    </row>
    <row r="21" spans="1:139" ht="12.75">
      <c r="A21" s="18" t="s">
        <v>156</v>
      </c>
      <c r="B21" s="21" t="s">
        <v>157</v>
      </c>
      <c r="C21" s="71">
        <f>C22+C28+C38+C29+C30+C31+C32+C33+C34+C35+C36+C37</f>
        <v>126942</v>
      </c>
      <c r="D21" s="71">
        <f>D22+D28+D38+D29+D30+D31+D32+D33+D34+D35+D36+D37</f>
        <v>96980</v>
      </c>
      <c r="E21" s="165">
        <f>E22+E28+E38+E29+E30+E31+E32+E33+E34+E35+E36+E37</f>
        <v>88502.24999999999</v>
      </c>
      <c r="F21" s="165">
        <f>F22+F28+F38+F29+F30+F31+F32+F33+F34+F35+F36+F37</f>
        <v>13403.7</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12"/>
      <c r="EI21" s="12"/>
    </row>
    <row r="22" spans="1:139" ht="25.5">
      <c r="A22" s="18" t="s">
        <v>158</v>
      </c>
      <c r="B22" s="21" t="s">
        <v>159</v>
      </c>
      <c r="C22" s="71">
        <f>C23+C24+C25+C26+C27</f>
        <v>125750</v>
      </c>
      <c r="D22" s="71">
        <f>D23+D24+D25+D26+D27</f>
        <v>96091</v>
      </c>
      <c r="E22" s="165">
        <f>E23+E24+E25+E26+E27</f>
        <v>86844.37</v>
      </c>
      <c r="F22" s="165">
        <f>F23+F24+F25+F26+F27</f>
        <v>13174.2</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12"/>
      <c r="EI22" s="12"/>
    </row>
    <row r="23" spans="1:139" ht="25.5">
      <c r="A23" s="19" t="s">
        <v>160</v>
      </c>
      <c r="B23" s="22" t="s">
        <v>161</v>
      </c>
      <c r="C23" s="72">
        <v>125750</v>
      </c>
      <c r="D23" s="72">
        <v>96091</v>
      </c>
      <c r="E23" s="105">
        <v>68558.78</v>
      </c>
      <c r="F23" s="105">
        <v>10667.6</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12"/>
      <c r="EI23" s="12"/>
    </row>
    <row r="24" spans="1:139" ht="39.75" customHeight="1">
      <c r="A24" s="19" t="s">
        <v>162</v>
      </c>
      <c r="B24" s="22" t="s">
        <v>309</v>
      </c>
      <c r="C24" s="72"/>
      <c r="D24" s="72"/>
      <c r="E24" s="105">
        <v>5310.42</v>
      </c>
      <c r="F24" s="105">
        <v>609</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12"/>
      <c r="EI24" s="12"/>
    </row>
    <row r="25" spans="1:139" ht="27.75" customHeight="1">
      <c r="A25" s="19" t="s">
        <v>163</v>
      </c>
      <c r="B25" s="20" t="s">
        <v>219</v>
      </c>
      <c r="C25" s="72"/>
      <c r="D25" s="72"/>
      <c r="E25" s="105">
        <v>40.96</v>
      </c>
      <c r="F25" s="105">
        <v>8.64</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12"/>
      <c r="EI25" s="12"/>
    </row>
    <row r="26" spans="1:139" ht="12.75">
      <c r="A26" s="19" t="s">
        <v>164</v>
      </c>
      <c r="B26" s="22" t="s">
        <v>165</v>
      </c>
      <c r="C26" s="72"/>
      <c r="D26" s="72"/>
      <c r="E26" s="105">
        <v>12934.21</v>
      </c>
      <c r="F26" s="105">
        <v>1888.96</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12"/>
      <c r="EI26" s="12"/>
    </row>
    <row r="27" spans="1:139" ht="12.75">
      <c r="A27" s="19" t="s">
        <v>307</v>
      </c>
      <c r="B27" s="22" t="s">
        <v>308</v>
      </c>
      <c r="C27" s="72"/>
      <c r="D27" s="72"/>
      <c r="E27" s="105"/>
      <c r="F27" s="105"/>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12"/>
      <c r="EI27" s="12"/>
    </row>
    <row r="28" spans="1:139" ht="12.75">
      <c r="A28" s="19" t="s">
        <v>166</v>
      </c>
      <c r="B28" s="22" t="s">
        <v>167</v>
      </c>
      <c r="C28" s="72">
        <v>131</v>
      </c>
      <c r="D28" s="72">
        <v>96</v>
      </c>
      <c r="E28" s="105">
        <v>4.37</v>
      </c>
      <c r="F28" s="105"/>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12"/>
      <c r="EI28" s="12"/>
    </row>
    <row r="29" spans="1:139" ht="25.5">
      <c r="A29" s="19" t="s">
        <v>263</v>
      </c>
      <c r="B29" s="22" t="s">
        <v>264</v>
      </c>
      <c r="C29" s="72"/>
      <c r="D29" s="72"/>
      <c r="E29" s="105"/>
      <c r="F29" s="105"/>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12"/>
      <c r="EI29" s="12"/>
    </row>
    <row r="30" spans="1:139" ht="38.25">
      <c r="A30" s="19" t="s">
        <v>310</v>
      </c>
      <c r="B30" s="22" t="s">
        <v>316</v>
      </c>
      <c r="C30" s="72">
        <v>140</v>
      </c>
      <c r="D30" s="72">
        <v>104</v>
      </c>
      <c r="E30" s="105">
        <v>108.69</v>
      </c>
      <c r="F30" s="105">
        <v>11.19</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12"/>
      <c r="EI30" s="12"/>
    </row>
    <row r="31" spans="1:139" ht="51">
      <c r="A31" s="19" t="s">
        <v>311</v>
      </c>
      <c r="B31" s="22" t="s">
        <v>317</v>
      </c>
      <c r="C31" s="72">
        <v>597</v>
      </c>
      <c r="D31" s="72">
        <v>444</v>
      </c>
      <c r="E31" s="105">
        <v>403.32</v>
      </c>
      <c r="F31" s="105">
        <v>59.24</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12"/>
      <c r="EI31" s="12"/>
    </row>
    <row r="32" spans="1:139" ht="38.25">
      <c r="A32" s="19" t="s">
        <v>312</v>
      </c>
      <c r="B32" s="22" t="s">
        <v>318</v>
      </c>
      <c r="C32" s="72"/>
      <c r="D32" s="72"/>
      <c r="E32" s="105">
        <v>0.01</v>
      </c>
      <c r="F32" s="105"/>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12"/>
      <c r="EI32" s="12"/>
    </row>
    <row r="33" spans="1:139" ht="38.25">
      <c r="A33" s="19" t="s">
        <v>313</v>
      </c>
      <c r="B33" s="22" t="s">
        <v>319</v>
      </c>
      <c r="C33" s="72"/>
      <c r="D33" s="72"/>
      <c r="E33" s="105"/>
      <c r="F33" s="105"/>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12"/>
      <c r="EI33" s="12"/>
    </row>
    <row r="34" spans="1:139" ht="51">
      <c r="A34" s="19" t="s">
        <v>314</v>
      </c>
      <c r="B34" s="22" t="s">
        <v>320</v>
      </c>
      <c r="C34" s="72"/>
      <c r="D34" s="72"/>
      <c r="E34" s="105"/>
      <c r="F34" s="105"/>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12"/>
      <c r="EI34" s="12"/>
    </row>
    <row r="35" spans="1:139" ht="38.25">
      <c r="A35" s="19" t="s">
        <v>315</v>
      </c>
      <c r="B35" s="22" t="s">
        <v>321</v>
      </c>
      <c r="C35" s="72">
        <v>324</v>
      </c>
      <c r="D35" s="72">
        <v>245</v>
      </c>
      <c r="E35" s="105">
        <v>1.06</v>
      </c>
      <c r="F35" s="105"/>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12"/>
      <c r="EI35" s="12"/>
    </row>
    <row r="36" spans="1:150" s="141" customFormat="1" ht="47.25" customHeight="1">
      <c r="A36" s="135" t="s">
        <v>362</v>
      </c>
      <c r="B36" s="136" t="s">
        <v>363</v>
      </c>
      <c r="C36" s="137"/>
      <c r="D36" s="137"/>
      <c r="E36" s="168">
        <v>32.39</v>
      </c>
      <c r="F36" s="168">
        <v>6.42</v>
      </c>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8"/>
      <c r="EI36" s="138"/>
      <c r="EJ36" s="140"/>
      <c r="EK36" s="140"/>
      <c r="EL36" s="140"/>
      <c r="EM36" s="140"/>
      <c r="EN36" s="140"/>
      <c r="EO36" s="140"/>
      <c r="EP36" s="140"/>
      <c r="EQ36" s="140"/>
      <c r="ER36" s="140"/>
      <c r="ES36" s="140"/>
      <c r="ET36" s="140"/>
    </row>
    <row r="37" spans="1:150" s="141" customFormat="1" ht="47.25" customHeight="1">
      <c r="A37" s="135" t="s">
        <v>374</v>
      </c>
      <c r="B37" s="136" t="s">
        <v>375</v>
      </c>
      <c r="C37" s="137"/>
      <c r="D37" s="137"/>
      <c r="E37" s="168">
        <v>1108.04</v>
      </c>
      <c r="F37" s="168">
        <v>152.65</v>
      </c>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39"/>
      <c r="ED37" s="139"/>
      <c r="EE37" s="139"/>
      <c r="EF37" s="139"/>
      <c r="EG37" s="139"/>
      <c r="EH37" s="138"/>
      <c r="EI37" s="138"/>
      <c r="EJ37" s="140"/>
      <c r="EK37" s="140"/>
      <c r="EL37" s="140"/>
      <c r="EM37" s="140"/>
      <c r="EN37" s="140"/>
      <c r="EO37" s="140"/>
      <c r="EP37" s="140"/>
      <c r="EQ37" s="140"/>
      <c r="ER37" s="140"/>
      <c r="ES37" s="140"/>
      <c r="ET37" s="140"/>
    </row>
    <row r="38" spans="1:139" ht="12.75">
      <c r="A38" s="19" t="s">
        <v>168</v>
      </c>
      <c r="B38" s="22" t="s">
        <v>169</v>
      </c>
      <c r="C38" s="72"/>
      <c r="D38" s="72"/>
      <c r="E38" s="105"/>
      <c r="F38" s="105"/>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12"/>
      <c r="EI38" s="12"/>
    </row>
    <row r="39" spans="1:139" ht="12.75">
      <c r="A39" s="18" t="s">
        <v>170</v>
      </c>
      <c r="B39" s="21" t="s">
        <v>171</v>
      </c>
      <c r="C39" s="71">
        <f>+C40+C45</f>
        <v>88</v>
      </c>
      <c r="D39" s="71">
        <f>+D40+D45</f>
        <v>20</v>
      </c>
      <c r="E39" s="165">
        <f>+E40+E45</f>
        <v>376.38</v>
      </c>
      <c r="F39" s="165">
        <f>+F40+F45</f>
        <v>7.22</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12"/>
      <c r="EI39" s="12"/>
    </row>
    <row r="40" spans="1:139" ht="12.75">
      <c r="A40" s="18" t="s">
        <v>220</v>
      </c>
      <c r="B40" s="21" t="s">
        <v>172</v>
      </c>
      <c r="C40" s="71">
        <f>+C41+C43</f>
        <v>0</v>
      </c>
      <c r="D40" s="71">
        <f>+D41+D43</f>
        <v>0</v>
      </c>
      <c r="E40" s="165">
        <f>+E41+E43</f>
        <v>0</v>
      </c>
      <c r="F40" s="165">
        <f>+F41+F43</f>
        <v>0</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12"/>
      <c r="EI40" s="12"/>
    </row>
    <row r="41" spans="1:139" ht="12.75">
      <c r="A41" s="18" t="s">
        <v>173</v>
      </c>
      <c r="B41" s="21" t="s">
        <v>174</v>
      </c>
      <c r="C41" s="71">
        <f>+C42</f>
        <v>0</v>
      </c>
      <c r="D41" s="71">
        <f>+D42</f>
        <v>0</v>
      </c>
      <c r="E41" s="165">
        <f>+E42</f>
        <v>0</v>
      </c>
      <c r="F41" s="165">
        <f>+F42</f>
        <v>0</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12"/>
      <c r="EI41" s="12"/>
    </row>
    <row r="42" spans="1:139" ht="12.75">
      <c r="A42" s="19" t="s">
        <v>175</v>
      </c>
      <c r="B42" s="22" t="s">
        <v>176</v>
      </c>
      <c r="C42" s="72"/>
      <c r="D42" s="72"/>
      <c r="E42" s="105"/>
      <c r="F42" s="105"/>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12"/>
      <c r="EI42" s="12"/>
    </row>
    <row r="43" spans="1:139" ht="12.75">
      <c r="A43" s="18" t="s">
        <v>177</v>
      </c>
      <c r="B43" s="21" t="s">
        <v>178</v>
      </c>
      <c r="C43" s="71">
        <f>+C44</f>
        <v>0</v>
      </c>
      <c r="D43" s="71">
        <f>+D44</f>
        <v>0</v>
      </c>
      <c r="E43" s="165">
        <f>+E44</f>
        <v>0</v>
      </c>
      <c r="F43" s="165">
        <f>+F44</f>
        <v>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12"/>
      <c r="EI43" s="12"/>
    </row>
    <row r="44" spans="1:139" ht="12.75">
      <c r="A44" s="19" t="s">
        <v>179</v>
      </c>
      <c r="B44" s="22" t="s">
        <v>180</v>
      </c>
      <c r="C44" s="72"/>
      <c r="D44" s="72"/>
      <c r="E44" s="105"/>
      <c r="F44" s="105"/>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12"/>
      <c r="EI44" s="12"/>
    </row>
    <row r="45" spans="1:150" s="10" customFormat="1" ht="12.75">
      <c r="A45" s="31" t="s">
        <v>221</v>
      </c>
      <c r="B45" s="21" t="s">
        <v>222</v>
      </c>
      <c r="C45" s="71">
        <f>+C46+C49</f>
        <v>88</v>
      </c>
      <c r="D45" s="71">
        <f>+D46+D49</f>
        <v>20</v>
      </c>
      <c r="E45" s="165">
        <f>+E46+E49</f>
        <v>376.38</v>
      </c>
      <c r="F45" s="165">
        <f>+F46+F49</f>
        <v>7.22</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32"/>
      <c r="EK45" s="32"/>
      <c r="EL45" s="32"/>
      <c r="EM45" s="32"/>
      <c r="EN45" s="32"/>
      <c r="EO45" s="32"/>
      <c r="EP45" s="32"/>
      <c r="EQ45" s="32"/>
      <c r="ER45" s="32"/>
      <c r="ES45" s="32"/>
      <c r="ET45" s="32"/>
    </row>
    <row r="46" spans="1:139" ht="12.75">
      <c r="A46" s="18" t="s">
        <v>181</v>
      </c>
      <c r="B46" s="21" t="s">
        <v>182</v>
      </c>
      <c r="C46" s="71">
        <f>C48+C47</f>
        <v>88</v>
      </c>
      <c r="D46" s="71">
        <f>D48+D47</f>
        <v>20</v>
      </c>
      <c r="E46" s="165">
        <f>E48+E47</f>
        <v>376.38</v>
      </c>
      <c r="F46" s="165">
        <f>F48+F47</f>
        <v>7.22</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12"/>
      <c r="EI46" s="12"/>
    </row>
    <row r="47" spans="1:150" s="161" customFormat="1" ht="12.75">
      <c r="A47" s="163">
        <v>3624</v>
      </c>
      <c r="B47" s="162" t="s">
        <v>376</v>
      </c>
      <c r="C47" s="157"/>
      <c r="D47" s="157"/>
      <c r="E47" s="169"/>
      <c r="F47" s="16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8"/>
      <c r="EI47" s="158"/>
      <c r="EJ47" s="160"/>
      <c r="EK47" s="160"/>
      <c r="EL47" s="160"/>
      <c r="EM47" s="160"/>
      <c r="EN47" s="160"/>
      <c r="EO47" s="160"/>
      <c r="EP47" s="160"/>
      <c r="EQ47" s="160"/>
      <c r="ER47" s="160"/>
      <c r="ES47" s="160"/>
      <c r="ET47" s="160"/>
    </row>
    <row r="48" spans="1:139" ht="12.75">
      <c r="A48" s="19" t="s">
        <v>183</v>
      </c>
      <c r="B48" s="23" t="s">
        <v>184</v>
      </c>
      <c r="C48" s="72">
        <v>88</v>
      </c>
      <c r="D48" s="72">
        <v>20</v>
      </c>
      <c r="E48" s="105">
        <v>376.38</v>
      </c>
      <c r="F48" s="105">
        <v>7.22</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12"/>
      <c r="EI48" s="12"/>
    </row>
    <row r="49" spans="1:139" ht="12.75">
      <c r="A49" s="18" t="s">
        <v>185</v>
      </c>
      <c r="B49" s="21" t="s">
        <v>186</v>
      </c>
      <c r="C49" s="71">
        <f>C50</f>
        <v>0</v>
      </c>
      <c r="D49" s="71">
        <f>D50</f>
        <v>0</v>
      </c>
      <c r="E49" s="165">
        <f>E50</f>
        <v>0</v>
      </c>
      <c r="F49" s="165">
        <f>F50</f>
        <v>0</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12"/>
      <c r="EI49" s="12"/>
    </row>
    <row r="50" spans="1:139" ht="12.75">
      <c r="A50" s="19" t="s">
        <v>187</v>
      </c>
      <c r="B50" s="23" t="s">
        <v>188</v>
      </c>
      <c r="C50" s="72"/>
      <c r="D50" s="72"/>
      <c r="E50" s="105"/>
      <c r="F50" s="105"/>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12"/>
      <c r="EI50" s="12"/>
    </row>
    <row r="51" spans="1:139" ht="12.75">
      <c r="A51" s="18" t="s">
        <v>189</v>
      </c>
      <c r="B51" s="21" t="s">
        <v>190</v>
      </c>
      <c r="C51" s="165">
        <f>+C52</f>
        <v>32185.72</v>
      </c>
      <c r="D51" s="165">
        <f>+D52</f>
        <v>30334.65</v>
      </c>
      <c r="E51" s="165">
        <f>+E52</f>
        <v>2792.9700000000003</v>
      </c>
      <c r="F51" s="165">
        <f>+F52</f>
        <v>408.42</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12"/>
      <c r="EI51" s="12"/>
    </row>
    <row r="52" spans="1:139" ht="25.5">
      <c r="A52" s="18" t="s">
        <v>191</v>
      </c>
      <c r="B52" s="21" t="s">
        <v>192</v>
      </c>
      <c r="C52" s="165">
        <f>+C53+C64</f>
        <v>32185.72</v>
      </c>
      <c r="D52" s="165">
        <f>+D53+D64</f>
        <v>30334.65</v>
      </c>
      <c r="E52" s="165">
        <f>+E53+E64</f>
        <v>2792.9700000000003</v>
      </c>
      <c r="F52" s="165">
        <f>+F53+F64</f>
        <v>408.42</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12"/>
      <c r="EI52" s="12"/>
    </row>
    <row r="53" spans="1:139" ht="12.75">
      <c r="A53" s="18" t="s">
        <v>193</v>
      </c>
      <c r="B53" s="21" t="s">
        <v>194</v>
      </c>
      <c r="C53" s="165">
        <f>C54+C55+C56+C57+C59+C60+C61+C62+C58+C63</f>
        <v>27033.72</v>
      </c>
      <c r="D53" s="165">
        <f>D54+D55+D56+D57+D59+D60+D61+D62+D58+D63</f>
        <v>26246</v>
      </c>
      <c r="E53" s="165">
        <f>E54+E55+E56+E57+E59+E60+E61+E62+E58+E63</f>
        <v>2061.61</v>
      </c>
      <c r="F53" s="165">
        <f>F54+F55+F56+F57+F59+F60+F61+F62+F58+F63</f>
        <v>304.74</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12"/>
      <c r="EI53" s="12"/>
    </row>
    <row r="54" spans="1:139" ht="25.5">
      <c r="A54" s="19" t="s">
        <v>195</v>
      </c>
      <c r="B54" s="23" t="s">
        <v>196</v>
      </c>
      <c r="C54" s="72"/>
      <c r="D54" s="72"/>
      <c r="E54" s="105"/>
      <c r="F54" s="105"/>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12"/>
      <c r="EI54" s="12"/>
    </row>
    <row r="55" spans="1:139" ht="25.5">
      <c r="A55" s="19" t="s">
        <v>197</v>
      </c>
      <c r="B55" s="23" t="s">
        <v>198</v>
      </c>
      <c r="C55" s="72">
        <v>50</v>
      </c>
      <c r="D55" s="72">
        <v>30</v>
      </c>
      <c r="E55" s="105">
        <v>540.52</v>
      </c>
      <c r="F55" s="105">
        <v>84.25</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12"/>
      <c r="EI55" s="12"/>
    </row>
    <row r="56" spans="1:139" ht="25.5">
      <c r="A56" s="24" t="s">
        <v>199</v>
      </c>
      <c r="B56" s="23" t="s">
        <v>306</v>
      </c>
      <c r="C56" s="72">
        <v>23419</v>
      </c>
      <c r="D56" s="72">
        <v>23419</v>
      </c>
      <c r="E56" s="105"/>
      <c r="F56" s="105"/>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12"/>
      <c r="EI56" s="12"/>
    </row>
    <row r="57" spans="1:139" ht="25.5">
      <c r="A57" s="19" t="s">
        <v>200</v>
      </c>
      <c r="B57" s="25" t="s">
        <v>201</v>
      </c>
      <c r="C57" s="72">
        <v>2656</v>
      </c>
      <c r="D57" s="72">
        <v>2092</v>
      </c>
      <c r="E57" s="105">
        <v>1512.46</v>
      </c>
      <c r="F57" s="105">
        <v>219.32</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12"/>
      <c r="EI57" s="12"/>
    </row>
    <row r="58" spans="1:139" ht="12.75">
      <c r="A58" s="19" t="s">
        <v>295</v>
      </c>
      <c r="B58" s="122" t="s">
        <v>294</v>
      </c>
      <c r="C58" s="104"/>
      <c r="D58" s="104"/>
      <c r="E58" s="106"/>
      <c r="F58" s="106"/>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12"/>
      <c r="EI58" s="12"/>
    </row>
    <row r="59" spans="1:139" ht="27.75" customHeight="1">
      <c r="A59" s="19" t="s">
        <v>265</v>
      </c>
      <c r="B59" s="25" t="s">
        <v>212</v>
      </c>
      <c r="C59" s="1"/>
      <c r="D59" s="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12"/>
      <c r="EI59" s="12"/>
    </row>
    <row r="60" spans="1:139" ht="27.75" customHeight="1">
      <c r="A60" s="19" t="s">
        <v>269</v>
      </c>
      <c r="B60" s="25" t="s">
        <v>271</v>
      </c>
      <c r="C60" s="72"/>
      <c r="D60" s="72"/>
      <c r="E60" s="105"/>
      <c r="F60" s="105"/>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12"/>
      <c r="EI60" s="12"/>
    </row>
    <row r="61" spans="1:139" ht="27.75" customHeight="1">
      <c r="A61" s="19" t="s">
        <v>270</v>
      </c>
      <c r="B61" s="25" t="s">
        <v>272</v>
      </c>
      <c r="C61" s="72"/>
      <c r="D61" s="72"/>
      <c r="E61" s="105"/>
      <c r="F61" s="105"/>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12"/>
      <c r="EI61" s="12"/>
    </row>
    <row r="62" spans="1:139" ht="68.25" customHeight="1">
      <c r="A62" s="19" t="s">
        <v>275</v>
      </c>
      <c r="B62" s="25" t="s">
        <v>276</v>
      </c>
      <c r="C62" s="72">
        <v>20</v>
      </c>
      <c r="D62" s="72">
        <v>16</v>
      </c>
      <c r="E62" s="105">
        <v>8.63</v>
      </c>
      <c r="F62" s="105">
        <v>1.17</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12"/>
      <c r="EI62" s="12"/>
    </row>
    <row r="63" spans="1:139" ht="25.5">
      <c r="A63" s="19" t="s">
        <v>300</v>
      </c>
      <c r="B63" s="25" t="s">
        <v>301</v>
      </c>
      <c r="C63" s="105">
        <v>888.72</v>
      </c>
      <c r="D63" s="105">
        <v>689</v>
      </c>
      <c r="E63" s="105"/>
      <c r="F63" s="105"/>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12"/>
      <c r="EI63" s="12"/>
    </row>
    <row r="64" spans="1:139" ht="15" customHeight="1">
      <c r="A64" s="18" t="s">
        <v>202</v>
      </c>
      <c r="B64" s="21" t="s">
        <v>203</v>
      </c>
      <c r="C64" s="71">
        <f>+C65+C66+C67+C68+C69+C70+C71+C72</f>
        <v>5152</v>
      </c>
      <c r="D64" s="165">
        <f>+D65+D66+D67+D68+D69+D70+D71+D72</f>
        <v>4088.65</v>
      </c>
      <c r="E64" s="165">
        <f>+E65+E66+E67+E68+E69+E70+E71+E72</f>
        <v>731.36</v>
      </c>
      <c r="F64" s="165">
        <f>+F65+F66+F67+F68+F69+F70+F71+F72</f>
        <v>103.67999999999999</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12"/>
      <c r="EI64" s="12"/>
    </row>
    <row r="65" spans="1:139" ht="25.5">
      <c r="A65" s="26" t="s">
        <v>204</v>
      </c>
      <c r="B65" s="22" t="s">
        <v>205</v>
      </c>
      <c r="C65" s="72"/>
      <c r="D65" s="105"/>
      <c r="E65" s="105"/>
      <c r="F65" s="105"/>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12"/>
      <c r="EI65" s="12"/>
    </row>
    <row r="66" spans="1:139" ht="25.5">
      <c r="A66" s="26" t="s">
        <v>206</v>
      </c>
      <c r="B66" s="27" t="s">
        <v>201</v>
      </c>
      <c r="C66" s="72"/>
      <c r="D66" s="105"/>
      <c r="E66" s="105"/>
      <c r="F66" s="105"/>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12"/>
      <c r="EI66" s="12"/>
    </row>
    <row r="67" spans="1:139" ht="38.25">
      <c r="A67" s="19" t="s">
        <v>207</v>
      </c>
      <c r="B67" s="22" t="s">
        <v>208</v>
      </c>
      <c r="C67" s="72"/>
      <c r="D67" s="105"/>
      <c r="E67" s="105">
        <v>0.04</v>
      </c>
      <c r="F67" s="105"/>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12"/>
      <c r="EI67" s="12"/>
    </row>
    <row r="68" spans="1:139" ht="38.25">
      <c r="A68" s="19" t="s">
        <v>209</v>
      </c>
      <c r="B68" s="22" t="s">
        <v>210</v>
      </c>
      <c r="C68" s="72"/>
      <c r="D68" s="105"/>
      <c r="E68" s="105">
        <v>0.41</v>
      </c>
      <c r="F68" s="105">
        <v>0.1</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12"/>
      <c r="EI68" s="12"/>
    </row>
    <row r="69" spans="1:139" ht="25.5">
      <c r="A69" s="19" t="s">
        <v>211</v>
      </c>
      <c r="B69" s="22" t="s">
        <v>212</v>
      </c>
      <c r="C69" s="72"/>
      <c r="D69" s="105"/>
      <c r="E69" s="105">
        <v>724.8</v>
      </c>
      <c r="F69" s="105">
        <v>101.02</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12"/>
      <c r="EI69" s="12"/>
    </row>
    <row r="70" spans="1:66" ht="25.5">
      <c r="A70" s="28" t="s">
        <v>213</v>
      </c>
      <c r="B70" s="29" t="s">
        <v>214</v>
      </c>
      <c r="C70" s="72">
        <v>5151</v>
      </c>
      <c r="D70" s="105">
        <v>4088.65</v>
      </c>
      <c r="E70" s="105"/>
      <c r="F70" s="105"/>
      <c r="T70" s="12"/>
      <c r="AT70" s="12"/>
      <c r="AU70" s="12"/>
      <c r="AV70" s="12"/>
      <c r="BN70" s="12"/>
    </row>
    <row r="71" spans="1:150" s="13" customFormat="1" ht="63.75">
      <c r="A71" s="33" t="s">
        <v>223</v>
      </c>
      <c r="B71" s="34" t="s">
        <v>224</v>
      </c>
      <c r="C71" s="72">
        <v>1</v>
      </c>
      <c r="D71" s="105"/>
      <c r="E71" s="105">
        <v>6.11</v>
      </c>
      <c r="F71" s="105">
        <v>2.56</v>
      </c>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6"/>
      <c r="AU71" s="106"/>
      <c r="AV71" s="106"/>
      <c r="AW71" s="101"/>
      <c r="AX71" s="101"/>
      <c r="AY71" s="101"/>
      <c r="AZ71" s="101"/>
      <c r="BA71" s="101"/>
      <c r="BB71" s="101"/>
      <c r="BC71" s="101"/>
      <c r="BD71" s="101"/>
      <c r="BE71" s="101"/>
      <c r="BF71" s="101"/>
      <c r="BG71" s="101"/>
      <c r="BH71" s="101"/>
      <c r="BI71" s="101"/>
      <c r="BJ71" s="101"/>
      <c r="BK71" s="101"/>
      <c r="BL71" s="101"/>
      <c r="BM71" s="101"/>
      <c r="BN71" s="106"/>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3" customFormat="1" ht="46.5" customHeight="1">
      <c r="A72" s="33" t="s">
        <v>273</v>
      </c>
      <c r="B72" s="111" t="s">
        <v>274</v>
      </c>
      <c r="C72" s="105"/>
      <c r="D72" s="105"/>
      <c r="E72" s="105"/>
      <c r="F72" s="105"/>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6"/>
      <c r="AU72" s="106"/>
      <c r="AV72" s="106"/>
      <c r="AW72" s="101"/>
      <c r="AX72" s="101"/>
      <c r="AY72" s="101"/>
      <c r="AZ72" s="101"/>
      <c r="BA72" s="101"/>
      <c r="BB72" s="101"/>
      <c r="BC72" s="101"/>
      <c r="BD72" s="101"/>
      <c r="BE72" s="101"/>
      <c r="BF72" s="101"/>
      <c r="BG72" s="101"/>
      <c r="BH72" s="101"/>
      <c r="BI72" s="101"/>
      <c r="BJ72" s="101"/>
      <c r="BK72" s="101"/>
      <c r="BL72" s="101"/>
      <c r="BM72" s="101"/>
      <c r="BN72" s="106"/>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s="79" customFormat="1" ht="30">
      <c r="A73" s="115" t="s">
        <v>281</v>
      </c>
      <c r="B73" s="116" t="s">
        <v>282</v>
      </c>
      <c r="C73" s="117">
        <f>+C74+C75</f>
        <v>0</v>
      </c>
      <c r="D73" s="117">
        <f>+D74+D75</f>
        <v>0</v>
      </c>
      <c r="E73" s="117">
        <f>+E74+E75</f>
        <v>0</v>
      </c>
      <c r="F73" s="117">
        <f>+F74+F75</f>
        <v>0</v>
      </c>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1"/>
      <c r="AU73" s="81"/>
      <c r="AV73" s="81"/>
      <c r="AW73" s="80"/>
      <c r="AX73" s="80"/>
      <c r="AY73" s="80"/>
      <c r="AZ73" s="80"/>
      <c r="BA73" s="80"/>
      <c r="BB73" s="80"/>
      <c r="BC73" s="80"/>
      <c r="BD73" s="80"/>
      <c r="BE73" s="80"/>
      <c r="BF73" s="80"/>
      <c r="BG73" s="80"/>
      <c r="BH73" s="80"/>
      <c r="BI73" s="80"/>
      <c r="BJ73" s="80"/>
      <c r="BK73" s="80"/>
      <c r="BL73" s="80"/>
      <c r="BM73" s="80"/>
      <c r="BN73" s="81"/>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row>
    <row r="74" spans="1:150" s="13" customFormat="1" ht="14.25">
      <c r="A74" s="112" t="s">
        <v>283</v>
      </c>
      <c r="B74" s="113" t="s">
        <v>284</v>
      </c>
      <c r="C74" s="105"/>
      <c r="D74" s="105"/>
      <c r="E74" s="105"/>
      <c r="F74" s="105"/>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6"/>
      <c r="AU74" s="106"/>
      <c r="AV74" s="106"/>
      <c r="AW74" s="101"/>
      <c r="AX74" s="101"/>
      <c r="AY74" s="101"/>
      <c r="AZ74" s="101"/>
      <c r="BA74" s="101"/>
      <c r="BB74" s="101"/>
      <c r="BC74" s="101"/>
      <c r="BD74" s="101"/>
      <c r="BE74" s="101"/>
      <c r="BF74" s="101"/>
      <c r="BG74" s="101"/>
      <c r="BH74" s="101"/>
      <c r="BI74" s="101"/>
      <c r="BJ74" s="101"/>
      <c r="BK74" s="101"/>
      <c r="BL74" s="101"/>
      <c r="BM74" s="101"/>
      <c r="BN74" s="106"/>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row>
    <row r="75" spans="1:150" s="13" customFormat="1" ht="14.25">
      <c r="A75" s="112" t="s">
        <v>285</v>
      </c>
      <c r="B75" s="114" t="s">
        <v>286</v>
      </c>
      <c r="C75" s="105"/>
      <c r="D75" s="105"/>
      <c r="E75" s="105"/>
      <c r="F75" s="105"/>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6"/>
      <c r="AU75" s="106"/>
      <c r="AV75" s="106"/>
      <c r="AW75" s="101"/>
      <c r="AX75" s="101"/>
      <c r="AY75" s="101"/>
      <c r="AZ75" s="101"/>
      <c r="BA75" s="101"/>
      <c r="BB75" s="101"/>
      <c r="BC75" s="101"/>
      <c r="BD75" s="101"/>
      <c r="BE75" s="101"/>
      <c r="BF75" s="101"/>
      <c r="BG75" s="101"/>
      <c r="BH75" s="101"/>
      <c r="BI75" s="101"/>
      <c r="BJ75" s="101"/>
      <c r="BK75" s="101"/>
      <c r="BL75" s="101"/>
      <c r="BM75" s="101"/>
      <c r="BN75" s="106"/>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row>
    <row r="76" spans="1:150" s="13" customFormat="1" ht="14.25">
      <c r="A76" s="177" t="s">
        <v>225</v>
      </c>
      <c r="B76" s="177"/>
      <c r="C76" s="107"/>
      <c r="D76" s="107"/>
      <c r="E76" s="107"/>
      <c r="F76" s="107"/>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6"/>
      <c r="AU76" s="106"/>
      <c r="AV76" s="106"/>
      <c r="AW76" s="101"/>
      <c r="AX76" s="101"/>
      <c r="AY76" s="101"/>
      <c r="AZ76" s="101"/>
      <c r="BA76" s="101"/>
      <c r="BB76" s="101"/>
      <c r="BC76" s="101"/>
      <c r="BD76" s="101"/>
      <c r="BE76" s="101"/>
      <c r="BF76" s="101"/>
      <c r="BG76" s="101"/>
      <c r="BH76" s="101"/>
      <c r="BI76" s="101"/>
      <c r="BJ76" s="101"/>
      <c r="BK76" s="101"/>
      <c r="BL76" s="101"/>
      <c r="BM76" s="101"/>
      <c r="BN76" s="106"/>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row>
    <row r="77" spans="1:150" s="13" customFormat="1" ht="12.75">
      <c r="A77" s="30"/>
      <c r="C77" s="107"/>
      <c r="D77" s="107"/>
      <c r="E77" s="107"/>
      <c r="F77" s="107"/>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6"/>
      <c r="AU77" s="106"/>
      <c r="AV77" s="106"/>
      <c r="AW77" s="101"/>
      <c r="AX77" s="101"/>
      <c r="AY77" s="101"/>
      <c r="AZ77" s="101"/>
      <c r="BA77" s="101"/>
      <c r="BB77" s="101"/>
      <c r="BC77" s="101"/>
      <c r="BD77" s="101"/>
      <c r="BE77" s="101"/>
      <c r="BF77" s="101"/>
      <c r="BG77" s="101"/>
      <c r="BH77" s="101"/>
      <c r="BI77" s="101"/>
      <c r="BJ77" s="101"/>
      <c r="BK77" s="101"/>
      <c r="BL77" s="101"/>
      <c r="BM77" s="101"/>
      <c r="BN77" s="106"/>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9" s="36" customFormat="1" ht="14.25">
      <c r="A78" s="35"/>
      <c r="B78" s="36" t="s">
        <v>226</v>
      </c>
      <c r="C78" s="36" t="s">
        <v>378</v>
      </c>
      <c r="D78" s="123"/>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9"/>
      <c r="BD78" s="109"/>
      <c r="BE78" s="109"/>
      <c r="BF78" s="108"/>
      <c r="BG78" s="108"/>
      <c r="BH78" s="108"/>
      <c r="BI78" s="108"/>
      <c r="BJ78" s="108"/>
      <c r="BK78" s="108"/>
      <c r="BL78" s="108"/>
      <c r="BM78" s="108"/>
      <c r="BN78" s="108"/>
      <c r="BO78" s="108"/>
      <c r="BP78" s="108"/>
      <c r="BQ78" s="108"/>
      <c r="BR78" s="108"/>
      <c r="BS78" s="108"/>
      <c r="BT78" s="108"/>
      <c r="BU78" s="108"/>
      <c r="BV78" s="108"/>
      <c r="BW78" s="109"/>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row>
    <row r="79" spans="1:6" s="8" customFormat="1" ht="12.75">
      <c r="A79" s="44"/>
      <c r="B79" s="170" t="s">
        <v>379</v>
      </c>
      <c r="C79" s="171" t="s">
        <v>380</v>
      </c>
      <c r="D79" s="45"/>
      <c r="E79" s="46"/>
      <c r="F79" s="46"/>
    </row>
    <row r="80" spans="1:6" s="8" customFormat="1" ht="15" customHeight="1">
      <c r="A80" s="44"/>
      <c r="B80" s="45"/>
      <c r="C80" s="45"/>
      <c r="D80" s="45"/>
      <c r="E80" s="91" t="s">
        <v>260</v>
      </c>
      <c r="F80" s="46"/>
    </row>
    <row r="81" spans="1:6" s="8" customFormat="1" ht="15.75" customHeight="1">
      <c r="A81" s="44"/>
      <c r="B81" s="45"/>
      <c r="C81" s="45"/>
      <c r="D81" s="45"/>
      <c r="E81" s="91" t="s">
        <v>261</v>
      </c>
      <c r="F81" s="172" t="s">
        <v>381</v>
      </c>
    </row>
    <row r="82" spans="1:6" s="8" customFormat="1" ht="12.75">
      <c r="A82" s="44"/>
      <c r="B82" s="45"/>
      <c r="C82" s="45"/>
      <c r="D82" s="45"/>
      <c r="E82" s="91" t="s">
        <v>262</v>
      </c>
      <c r="F82" s="173" t="s">
        <v>382</v>
      </c>
    </row>
    <row r="83" spans="1:150" s="13" customFormat="1" ht="12.75">
      <c r="A83" s="30"/>
      <c r="C83" s="107"/>
      <c r="D83" s="107"/>
      <c r="E83" s="107"/>
      <c r="F83" s="107"/>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6"/>
      <c r="AU83" s="106"/>
      <c r="AV83" s="106"/>
      <c r="AW83" s="101"/>
      <c r="AX83" s="101"/>
      <c r="AY83" s="101"/>
      <c r="AZ83" s="101"/>
      <c r="BA83" s="101"/>
      <c r="BB83" s="101"/>
      <c r="BC83" s="101"/>
      <c r="BD83" s="101"/>
      <c r="BE83" s="101"/>
      <c r="BF83" s="101"/>
      <c r="BG83" s="101"/>
      <c r="BH83" s="101"/>
      <c r="BI83" s="101"/>
      <c r="BJ83" s="101"/>
      <c r="BK83" s="101"/>
      <c r="BL83" s="101"/>
      <c r="BM83" s="101"/>
      <c r="BN83" s="106"/>
      <c r="BO83" s="101"/>
      <c r="BP83" s="101"/>
      <c r="BQ83" s="101"/>
      <c r="BR83" s="101"/>
      <c r="BS83" s="101"/>
      <c r="BT83" s="101"/>
      <c r="BU83" s="10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c r="EO83" s="101"/>
      <c r="EP83" s="101"/>
      <c r="EQ83" s="101"/>
      <c r="ER83" s="101"/>
      <c r="ES83" s="101"/>
      <c r="ET83" s="101"/>
    </row>
    <row r="84" spans="1:150" s="13" customFormat="1" ht="12.75">
      <c r="A84" s="30"/>
      <c r="C84" s="107"/>
      <c r="D84" s="107"/>
      <c r="E84" s="107"/>
      <c r="F84" s="107"/>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6"/>
      <c r="AU84" s="106"/>
      <c r="AV84" s="106"/>
      <c r="AW84" s="101"/>
      <c r="AX84" s="101"/>
      <c r="AY84" s="101"/>
      <c r="AZ84" s="101"/>
      <c r="BA84" s="101"/>
      <c r="BB84" s="101"/>
      <c r="BC84" s="101"/>
      <c r="BD84" s="101"/>
      <c r="BE84" s="101"/>
      <c r="BF84" s="101"/>
      <c r="BG84" s="101"/>
      <c r="BH84" s="101"/>
      <c r="BI84" s="101"/>
      <c r="BJ84" s="101"/>
      <c r="BK84" s="101"/>
      <c r="BL84" s="101"/>
      <c r="BM84" s="101"/>
      <c r="BN84" s="106"/>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row>
    <row r="85" spans="1:150" s="13" customFormat="1" ht="12.75">
      <c r="A85" s="30"/>
      <c r="C85" s="107"/>
      <c r="D85" s="107"/>
      <c r="E85" s="107"/>
      <c r="F85" s="107"/>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6"/>
      <c r="AU85" s="106"/>
      <c r="AV85" s="106"/>
      <c r="AW85" s="101"/>
      <c r="AX85" s="101"/>
      <c r="AY85" s="101"/>
      <c r="AZ85" s="101"/>
      <c r="BA85" s="101"/>
      <c r="BB85" s="101"/>
      <c r="BC85" s="101"/>
      <c r="BD85" s="101"/>
      <c r="BE85" s="101"/>
      <c r="BF85" s="101"/>
      <c r="BG85" s="101"/>
      <c r="BH85" s="101"/>
      <c r="BI85" s="101"/>
      <c r="BJ85" s="101"/>
      <c r="BK85" s="101"/>
      <c r="BL85" s="101"/>
      <c r="BM85" s="101"/>
      <c r="BN85" s="106"/>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c r="ES85" s="101"/>
      <c r="ET85" s="101"/>
    </row>
    <row r="86" spans="1:150" s="13" customFormat="1" ht="12.75">
      <c r="A86" s="30"/>
      <c r="C86" s="107"/>
      <c r="D86" s="107"/>
      <c r="E86" s="107"/>
      <c r="F86" s="107"/>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6"/>
      <c r="AU86" s="106"/>
      <c r="AV86" s="106"/>
      <c r="AW86" s="101"/>
      <c r="AX86" s="101"/>
      <c r="AY86" s="101"/>
      <c r="AZ86" s="101"/>
      <c r="BA86" s="101"/>
      <c r="BB86" s="101"/>
      <c r="BC86" s="101"/>
      <c r="BD86" s="101"/>
      <c r="BE86" s="101"/>
      <c r="BF86" s="101"/>
      <c r="BG86" s="101"/>
      <c r="BH86" s="101"/>
      <c r="BI86" s="101"/>
      <c r="BJ86" s="101"/>
      <c r="BK86" s="101"/>
      <c r="BL86" s="101"/>
      <c r="BM86" s="101"/>
      <c r="BN86" s="106"/>
      <c r="BO86" s="101"/>
      <c r="BP86" s="101"/>
      <c r="BQ86" s="101"/>
      <c r="BR86" s="101"/>
      <c r="BS86" s="101"/>
      <c r="BT86" s="101"/>
      <c r="BU86" s="10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c r="EO86" s="101"/>
      <c r="EP86" s="101"/>
      <c r="EQ86" s="101"/>
      <c r="ER86" s="101"/>
      <c r="ES86" s="101"/>
      <c r="ET86" s="101"/>
    </row>
    <row r="87" spans="1:150" s="13" customFormat="1" ht="12.75">
      <c r="A87" s="30"/>
      <c r="C87" s="107"/>
      <c r="D87" s="107"/>
      <c r="E87" s="107"/>
      <c r="F87" s="107"/>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6"/>
      <c r="AU87" s="106"/>
      <c r="AV87" s="106"/>
      <c r="AW87" s="101"/>
      <c r="AX87" s="101"/>
      <c r="AY87" s="101"/>
      <c r="AZ87" s="101"/>
      <c r="BA87" s="101"/>
      <c r="BB87" s="101"/>
      <c r="BC87" s="101"/>
      <c r="BD87" s="101"/>
      <c r="BE87" s="101"/>
      <c r="BF87" s="101"/>
      <c r="BG87" s="101"/>
      <c r="BH87" s="101"/>
      <c r="BI87" s="101"/>
      <c r="BJ87" s="101"/>
      <c r="BK87" s="101"/>
      <c r="BL87" s="101"/>
      <c r="BM87" s="101"/>
      <c r="BN87" s="106"/>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01"/>
      <c r="ER87" s="101"/>
      <c r="ES87" s="101"/>
      <c r="ET87" s="101"/>
    </row>
    <row r="88" spans="1:150" s="13" customFormat="1" ht="12.75">
      <c r="A88" s="30"/>
      <c r="C88" s="107"/>
      <c r="D88" s="107"/>
      <c r="E88" s="107"/>
      <c r="F88" s="107"/>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6"/>
      <c r="AU88" s="106"/>
      <c r="AV88" s="106"/>
      <c r="AW88" s="101"/>
      <c r="AX88" s="101"/>
      <c r="AY88" s="101"/>
      <c r="AZ88" s="101"/>
      <c r="BA88" s="101"/>
      <c r="BB88" s="101"/>
      <c r="BC88" s="101"/>
      <c r="BD88" s="101"/>
      <c r="BE88" s="101"/>
      <c r="BF88" s="101"/>
      <c r="BG88" s="101"/>
      <c r="BH88" s="101"/>
      <c r="BI88" s="101"/>
      <c r="BJ88" s="101"/>
      <c r="BK88" s="101"/>
      <c r="BL88" s="101"/>
      <c r="BM88" s="101"/>
      <c r="BN88" s="106"/>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s="101"/>
      <c r="EP88" s="101"/>
      <c r="EQ88" s="101"/>
      <c r="ER88" s="101"/>
      <c r="ES88" s="101"/>
      <c r="ET88" s="101"/>
    </row>
    <row r="89" spans="1:150" s="13" customFormat="1" ht="12.75">
      <c r="A89" s="30"/>
      <c r="C89" s="107"/>
      <c r="D89" s="107"/>
      <c r="E89" s="107"/>
      <c r="F89" s="107"/>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6"/>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01"/>
      <c r="ER89" s="101"/>
      <c r="ES89" s="101"/>
      <c r="ET89" s="101"/>
    </row>
    <row r="90" spans="1:150" s="13" customFormat="1" ht="12.75">
      <c r="A90" s="30"/>
      <c r="C90" s="107"/>
      <c r="D90" s="107"/>
      <c r="E90" s="107"/>
      <c r="F90" s="107"/>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6"/>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row>
    <row r="91" spans="1:150" s="13" customFormat="1" ht="12.75">
      <c r="A91" s="30"/>
      <c r="C91" s="107"/>
      <c r="D91" s="107"/>
      <c r="E91" s="107"/>
      <c r="F91" s="107"/>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6"/>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c r="EO91" s="101"/>
      <c r="EP91" s="101"/>
      <c r="EQ91" s="101"/>
      <c r="ER91" s="101"/>
      <c r="ES91" s="101"/>
      <c r="ET91" s="101"/>
    </row>
    <row r="92" spans="1:150" s="13" customFormat="1" ht="12.75">
      <c r="A92" s="30"/>
      <c r="C92" s="107"/>
      <c r="D92" s="107"/>
      <c r="E92" s="107"/>
      <c r="F92" s="107"/>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6"/>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01"/>
      <c r="ER92" s="101"/>
      <c r="ES92" s="101"/>
      <c r="ET92" s="101"/>
    </row>
    <row r="93" spans="1:150" s="13" customFormat="1" ht="12.75">
      <c r="A93" s="30"/>
      <c r="C93" s="107"/>
      <c r="D93" s="107"/>
      <c r="E93" s="107"/>
      <c r="F93" s="107"/>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6"/>
      <c r="BO93" s="101"/>
      <c r="BP93" s="101"/>
      <c r="BQ93" s="101"/>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01"/>
      <c r="ER93" s="101"/>
      <c r="ES93" s="101"/>
      <c r="ET93" s="101"/>
    </row>
    <row r="94" spans="1:150" s="13" customFormat="1" ht="12.75">
      <c r="A94" s="30"/>
      <c r="C94" s="107"/>
      <c r="D94" s="107"/>
      <c r="E94" s="107"/>
      <c r="F94" s="107"/>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6"/>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01"/>
      <c r="ER94" s="101"/>
      <c r="ES94" s="101"/>
      <c r="ET94" s="101"/>
    </row>
    <row r="95" spans="1:150" s="13" customFormat="1" ht="12.75">
      <c r="A95" s="30"/>
      <c r="C95" s="107"/>
      <c r="D95" s="107"/>
      <c r="E95" s="107"/>
      <c r="F95" s="107"/>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6"/>
      <c r="BO95" s="101"/>
      <c r="BP95" s="101"/>
      <c r="BQ95" s="101"/>
      <c r="BR95" s="101"/>
      <c r="BS95" s="101"/>
      <c r="BT95" s="101"/>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01"/>
      <c r="ER95" s="101"/>
      <c r="ES95" s="101"/>
      <c r="ET95" s="101"/>
    </row>
    <row r="96" spans="1:150" s="13" customFormat="1" ht="12.75">
      <c r="A96" s="30"/>
      <c r="C96" s="107"/>
      <c r="D96" s="107"/>
      <c r="E96" s="107"/>
      <c r="F96" s="107"/>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6"/>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row>
    <row r="97" spans="1:150" s="13" customFormat="1" ht="12.75">
      <c r="A97" s="30"/>
      <c r="C97" s="107"/>
      <c r="D97" s="107"/>
      <c r="E97" s="107"/>
      <c r="F97" s="107"/>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6"/>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row>
    <row r="98" spans="1:150" s="13" customFormat="1" ht="12.75">
      <c r="A98" s="30"/>
      <c r="C98" s="107"/>
      <c r="D98" s="107"/>
      <c r="E98" s="107"/>
      <c r="F98" s="107"/>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6"/>
      <c r="BO98" s="101"/>
      <c r="BP98" s="101"/>
      <c r="BQ98" s="101"/>
      <c r="BR98" s="101"/>
      <c r="BS98" s="101"/>
      <c r="BT98" s="101"/>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row>
    <row r="99" spans="1:150" s="13" customFormat="1" ht="12.75">
      <c r="A99" s="30"/>
      <c r="C99" s="107"/>
      <c r="D99" s="107"/>
      <c r="E99" s="107"/>
      <c r="F99" s="107"/>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6"/>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row>
    <row r="100" spans="1:150" s="13" customFormat="1" ht="12.75">
      <c r="A100" s="30"/>
      <c r="C100" s="107"/>
      <c r="D100" s="107"/>
      <c r="E100" s="107"/>
      <c r="F100" s="107"/>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6"/>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3" customFormat="1" ht="12.75">
      <c r="A101" s="30"/>
      <c r="C101" s="107"/>
      <c r="D101" s="107"/>
      <c r="E101" s="107"/>
      <c r="F101" s="107"/>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6"/>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s="13" customFormat="1" ht="12.75">
      <c r="A102" s="30"/>
      <c r="C102" s="107"/>
      <c r="D102" s="107"/>
      <c r="E102" s="107"/>
      <c r="F102" s="107"/>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6"/>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s="13" customFormat="1" ht="12.75">
      <c r="A103" s="30"/>
      <c r="C103" s="107"/>
      <c r="D103" s="107"/>
      <c r="E103" s="107"/>
      <c r="F103" s="107"/>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6"/>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row>
    <row r="104" spans="1:150" s="13" customFormat="1" ht="12.75">
      <c r="A104" s="30"/>
      <c r="C104" s="107"/>
      <c r="D104" s="107"/>
      <c r="E104" s="107"/>
      <c r="F104" s="107"/>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6"/>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1"/>
      <c r="EP104" s="101"/>
      <c r="EQ104" s="101"/>
      <c r="ER104" s="101"/>
      <c r="ES104" s="101"/>
      <c r="ET104" s="101"/>
    </row>
    <row r="105" spans="1:150" s="13" customFormat="1" ht="12.75">
      <c r="A105" s="30"/>
      <c r="C105" s="107"/>
      <c r="D105" s="107"/>
      <c r="E105" s="107"/>
      <c r="F105" s="107"/>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6"/>
      <c r="BO105" s="101"/>
      <c r="BP105" s="101"/>
      <c r="BQ105" s="101"/>
      <c r="BR105" s="101"/>
      <c r="BS105" s="101"/>
      <c r="BT105" s="101"/>
      <c r="BU105" s="101"/>
      <c r="BV105" s="101"/>
      <c r="BW105" s="101"/>
      <c r="BX105" s="101"/>
      <c r="BY105" s="101"/>
      <c r="BZ105" s="101"/>
      <c r="CA105" s="101"/>
      <c r="CB105" s="101"/>
      <c r="CC105" s="101"/>
      <c r="CD105" s="101"/>
      <c r="CE105" s="101"/>
      <c r="CF105" s="101"/>
      <c r="CG105" s="101"/>
      <c r="CH105" s="101"/>
      <c r="CI105" s="101"/>
      <c r="CJ105" s="101"/>
      <c r="CK105" s="101"/>
      <c r="CL105" s="101"/>
      <c r="CM105" s="101"/>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1"/>
      <c r="DT105" s="101"/>
      <c r="DU105" s="101"/>
      <c r="DV105" s="101"/>
      <c r="DW105" s="101"/>
      <c r="DX105" s="101"/>
      <c r="DY105" s="101"/>
      <c r="DZ105" s="101"/>
      <c r="EA105" s="101"/>
      <c r="EB105" s="101"/>
      <c r="EC105" s="101"/>
      <c r="ED105" s="101"/>
      <c r="EE105" s="101"/>
      <c r="EF105" s="101"/>
      <c r="EG105" s="101"/>
      <c r="EH105" s="101"/>
      <c r="EI105" s="101"/>
      <c r="EJ105" s="101"/>
      <c r="EK105" s="101"/>
      <c r="EL105" s="101"/>
      <c r="EM105" s="101"/>
      <c r="EN105" s="101"/>
      <c r="EO105" s="101"/>
      <c r="EP105" s="101"/>
      <c r="EQ105" s="101"/>
      <c r="ER105" s="101"/>
      <c r="ES105" s="101"/>
      <c r="ET105" s="101"/>
    </row>
    <row r="106" spans="1:150" s="13" customFormat="1" ht="12.75">
      <c r="A106" s="30"/>
      <c r="C106" s="107"/>
      <c r="D106" s="107"/>
      <c r="E106" s="107"/>
      <c r="F106" s="107"/>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6"/>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s="13" customFormat="1" ht="12.75">
      <c r="A107" s="30"/>
      <c r="C107" s="107"/>
      <c r="D107" s="107"/>
      <c r="E107" s="107"/>
      <c r="F107" s="107"/>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6"/>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row>
    <row r="108" spans="1:150" s="13" customFormat="1" ht="12.75">
      <c r="A108" s="30"/>
      <c r="C108" s="107"/>
      <c r="D108" s="107"/>
      <c r="E108" s="107"/>
      <c r="F108" s="107"/>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6"/>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s="13" customFormat="1" ht="12.75">
      <c r="A109" s="30"/>
      <c r="C109" s="107"/>
      <c r="D109" s="107"/>
      <c r="E109" s="107"/>
      <c r="F109" s="107"/>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6"/>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01"/>
      <c r="ER109" s="101"/>
      <c r="ES109" s="101"/>
      <c r="ET109" s="101"/>
    </row>
    <row r="110" spans="1:150" s="13" customFormat="1" ht="12.75">
      <c r="A110" s="30"/>
      <c r="C110" s="107"/>
      <c r="D110" s="107"/>
      <c r="E110" s="107"/>
      <c r="F110" s="107"/>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6"/>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row>
    <row r="111" spans="1:150" s="13" customFormat="1" ht="12.75">
      <c r="A111" s="30"/>
      <c r="C111" s="107"/>
      <c r="D111" s="107"/>
      <c r="E111" s="107"/>
      <c r="F111" s="107"/>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6"/>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3" customFormat="1" ht="12.75">
      <c r="A112" s="30"/>
      <c r="C112" s="107"/>
      <c r="D112" s="107"/>
      <c r="E112" s="107"/>
      <c r="F112" s="107"/>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6"/>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3" customFormat="1" ht="12.75">
      <c r="A113" s="30"/>
      <c r="C113" s="107"/>
      <c r="D113" s="107"/>
      <c r="E113" s="107"/>
      <c r="F113" s="107"/>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6"/>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3" customFormat="1" ht="12.75">
      <c r="A114" s="30"/>
      <c r="C114" s="107"/>
      <c r="D114" s="107"/>
      <c r="E114" s="107"/>
      <c r="F114" s="107"/>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6"/>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3" customFormat="1" ht="12.75">
      <c r="A115" s="30"/>
      <c r="C115" s="107"/>
      <c r="D115" s="107"/>
      <c r="E115" s="107"/>
      <c r="F115" s="107"/>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6"/>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s="13" customFormat="1" ht="12.75">
      <c r="A116" s="30"/>
      <c r="C116" s="107"/>
      <c r="D116" s="107"/>
      <c r="E116" s="107"/>
      <c r="F116" s="107"/>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6"/>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ht="12.75">
      <c r="BN117" s="12"/>
    </row>
    <row r="118" ht="12.75">
      <c r="BN118" s="12"/>
    </row>
    <row r="119" ht="12.75">
      <c r="BN119" s="12"/>
    </row>
    <row r="120" ht="12.75">
      <c r="BN120" s="12"/>
    </row>
    <row r="121" ht="12.75">
      <c r="BN121" s="12"/>
    </row>
    <row r="122" ht="12.75">
      <c r="BN122" s="12"/>
    </row>
    <row r="123" ht="12.75">
      <c r="BN123" s="12"/>
    </row>
    <row r="124" ht="12.75">
      <c r="BN124" s="12"/>
    </row>
    <row r="125" ht="12.75">
      <c r="BN125" s="12"/>
    </row>
    <row r="126" ht="12.75">
      <c r="BN126" s="12"/>
    </row>
    <row r="127" ht="12.75">
      <c r="BN127" s="12"/>
    </row>
    <row r="128" ht="12.75">
      <c r="BN128" s="12"/>
    </row>
    <row r="129" ht="12.75">
      <c r="BN129" s="12"/>
    </row>
    <row r="130" ht="12.75">
      <c r="BN130" s="12"/>
    </row>
    <row r="131" ht="12.75">
      <c r="BN131" s="12"/>
    </row>
    <row r="132" ht="12.75">
      <c r="BN132" s="12"/>
    </row>
    <row r="133" ht="12.75">
      <c r="BN133" s="12"/>
    </row>
    <row r="134" ht="12.75">
      <c r="BN134" s="12"/>
    </row>
    <row r="135" ht="12.75">
      <c r="BN135" s="12"/>
    </row>
    <row r="136" ht="12.75">
      <c r="BN136" s="12"/>
    </row>
  </sheetData>
  <mergeCells count="27">
    <mergeCell ref="DS4:DW4"/>
    <mergeCell ref="DX4:EB4"/>
    <mergeCell ref="A76:B76"/>
    <mergeCell ref="EC4:EG4"/>
    <mergeCell ref="BP4:BT4"/>
    <mergeCell ref="BU4:BY4"/>
    <mergeCell ref="BZ4:CD4"/>
    <mergeCell ref="CE4:CI4"/>
    <mergeCell ref="CO4:CS4"/>
    <mergeCell ref="CT4:CX4"/>
    <mergeCell ref="DI4:DM4"/>
    <mergeCell ref="DN4:DR4"/>
    <mergeCell ref="AQ4:AU4"/>
    <mergeCell ref="W4:AA4"/>
    <mergeCell ref="AG4:AK4"/>
    <mergeCell ref="AL4:AP4"/>
    <mergeCell ref="CY4:DC4"/>
    <mergeCell ref="H4:L4"/>
    <mergeCell ref="AB4:AF4"/>
    <mergeCell ref="AV4:AZ4"/>
    <mergeCell ref="M4:Q4"/>
    <mergeCell ref="R4:V4"/>
    <mergeCell ref="DD4:DH4"/>
    <mergeCell ref="BA4:BE4"/>
    <mergeCell ref="BF4:BJ4"/>
    <mergeCell ref="BK4:BO4"/>
    <mergeCell ref="CJ4:CN4"/>
  </mergeCells>
  <printOptions horizontalCentered="1"/>
  <pageMargins left="0.2" right="0.2" top="0.3" bottom="0" header="0.15748031496063" footer="0.196850393700787"/>
  <pageSetup fitToHeight="6" horizontalDpi="600" verticalDpi="600" orientation="landscape" paperSize="9" scale="97" r:id="rId1"/>
  <rowBreaks count="2" manualBreakCount="2">
    <brk id="38" max="5" man="1"/>
    <brk id="63" max="5" man="1"/>
  </rowBreaks>
</worksheet>
</file>

<file path=xl/worksheets/sheet2.xml><?xml version="1.0" encoding="utf-8"?>
<worksheet xmlns="http://schemas.openxmlformats.org/spreadsheetml/2006/main" xmlns:r="http://schemas.openxmlformats.org/officeDocument/2006/relationships">
  <sheetPr codeName="Sheet8">
    <tabColor indexed="31"/>
  </sheetPr>
  <dimension ref="A1:FN194"/>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H1" sqref="H1:O16384"/>
    </sheetView>
  </sheetViews>
  <sheetFormatPr defaultColWidth="9.140625" defaultRowHeight="12.75"/>
  <cols>
    <col min="1" max="1" width="14.7109375" style="3" customWidth="1"/>
    <col min="2" max="2" width="59.28125" style="4" customWidth="1"/>
    <col min="3" max="3" width="16.00390625" style="4" customWidth="1"/>
    <col min="4" max="5" width="18.28125" style="2" customWidth="1"/>
    <col min="6" max="6" width="16.421875" style="1" customWidth="1"/>
    <col min="7" max="7" width="15.8515625" style="1" customWidth="1"/>
    <col min="8" max="16384" width="9.140625" style="1" customWidth="1"/>
  </cols>
  <sheetData>
    <row r="1" spans="1:5" ht="24.75" customHeight="1">
      <c r="A1" s="178" t="s">
        <v>384</v>
      </c>
      <c r="B1" s="178"/>
      <c r="C1" s="178"/>
      <c r="D1" s="178"/>
      <c r="E1" s="143"/>
    </row>
    <row r="2" spans="4:7" ht="12.75">
      <c r="D2" s="5"/>
      <c r="E2" s="5"/>
      <c r="F2" s="5"/>
      <c r="G2" s="59" t="s">
        <v>141</v>
      </c>
    </row>
    <row r="3" spans="1:7" s="7" customFormat="1" ht="51">
      <c r="A3" s="47" t="s">
        <v>0</v>
      </c>
      <c r="B3" s="48" t="s">
        <v>1</v>
      </c>
      <c r="C3" s="48" t="s">
        <v>258</v>
      </c>
      <c r="D3" s="60" t="s">
        <v>259</v>
      </c>
      <c r="E3" s="60" t="s">
        <v>373</v>
      </c>
      <c r="F3" s="48" t="s">
        <v>255</v>
      </c>
      <c r="G3" s="48" t="s">
        <v>256</v>
      </c>
    </row>
    <row r="4" spans="1:7" s="8" customFormat="1" ht="12.75">
      <c r="A4" s="49"/>
      <c r="B4" s="50" t="s">
        <v>2</v>
      </c>
      <c r="C4" s="50"/>
      <c r="D4" s="50"/>
      <c r="E4" s="50"/>
      <c r="F4" s="51"/>
      <c r="G4" s="51"/>
    </row>
    <row r="5" spans="1:7" s="8" customFormat="1" ht="12.75">
      <c r="A5" s="52" t="s">
        <v>3</v>
      </c>
      <c r="B5" s="37" t="s">
        <v>4</v>
      </c>
      <c r="C5" s="63">
        <f>+C6+C12</f>
        <v>404158.25</v>
      </c>
      <c r="D5" s="63">
        <f>+D6+D12</f>
        <v>435555.13</v>
      </c>
      <c r="E5" s="63">
        <f>+E6+E12</f>
        <v>367811.7</v>
      </c>
      <c r="F5" s="63">
        <f>+F6+F12</f>
        <v>302686.39000000013</v>
      </c>
      <c r="G5" s="63">
        <f>+G6+G12</f>
        <v>41757.3</v>
      </c>
    </row>
    <row r="6" spans="1:7" s="8" customFormat="1" ht="12.75">
      <c r="A6" s="52" t="s">
        <v>5</v>
      </c>
      <c r="B6" s="38" t="s">
        <v>6</v>
      </c>
      <c r="C6" s="134">
        <f>+C7+C8+C11+C9+C10+C150</f>
        <v>404158.25</v>
      </c>
      <c r="D6" s="134">
        <f>+D7+D8+D11+D9+D10+D150</f>
        <v>435555.13</v>
      </c>
      <c r="E6" s="134">
        <f>+E7+E8+E11+E9+E10+E150</f>
        <v>367811.7</v>
      </c>
      <c r="F6" s="134">
        <f>+F7+F8+F11+F9+F10+F150</f>
        <v>302686.39000000013</v>
      </c>
      <c r="G6" s="134">
        <f>+G7+G8+G11+G9+G10+G150</f>
        <v>41757.3</v>
      </c>
    </row>
    <row r="7" spans="1:7" s="8" customFormat="1" ht="12.75">
      <c r="A7" s="52" t="s">
        <v>7</v>
      </c>
      <c r="B7" s="38" t="s">
        <v>8</v>
      </c>
      <c r="C7" s="64">
        <f>+C21</f>
        <v>0</v>
      </c>
      <c r="D7" s="64">
        <f>+D21</f>
        <v>3805.35</v>
      </c>
      <c r="E7" s="64">
        <f>+E21</f>
        <v>2651.04</v>
      </c>
      <c r="F7" s="64">
        <f>+F21</f>
        <v>2092.9500000000003</v>
      </c>
      <c r="G7" s="64">
        <f>+G21</f>
        <v>259.93</v>
      </c>
    </row>
    <row r="8" spans="1:7" s="8" customFormat="1" ht="12.75">
      <c r="A8" s="52" t="s">
        <v>9</v>
      </c>
      <c r="B8" s="38" t="s">
        <v>10</v>
      </c>
      <c r="C8" s="64">
        <f>+C40</f>
        <v>404158.25</v>
      </c>
      <c r="D8" s="64">
        <f>+D40</f>
        <v>407231.78</v>
      </c>
      <c r="E8" s="64">
        <f>+E40</f>
        <v>344370.66000000003</v>
      </c>
      <c r="F8" s="64">
        <f>+F40</f>
        <v>282014.3000000001</v>
      </c>
      <c r="G8" s="64">
        <f>+G40</f>
        <v>38721.29</v>
      </c>
    </row>
    <row r="9" spans="1:7" s="8" customFormat="1" ht="12.75">
      <c r="A9" s="52" t="s">
        <v>248</v>
      </c>
      <c r="B9" s="38" t="s">
        <v>229</v>
      </c>
      <c r="C9" s="64">
        <f>+C65</f>
        <v>0</v>
      </c>
      <c r="D9" s="64">
        <f>+D65</f>
        <v>0</v>
      </c>
      <c r="E9" s="64">
        <f>+E65</f>
        <v>0</v>
      </c>
      <c r="F9" s="64">
        <f>+F65</f>
        <v>0</v>
      </c>
      <c r="G9" s="64">
        <f>+G65</f>
        <v>0</v>
      </c>
    </row>
    <row r="10" spans="1:7" s="8" customFormat="1" ht="25.5">
      <c r="A10" s="52" t="s">
        <v>287</v>
      </c>
      <c r="B10" s="118" t="s">
        <v>288</v>
      </c>
      <c r="C10" s="64">
        <f>+C151</f>
        <v>0</v>
      </c>
      <c r="D10" s="64">
        <f>+D151</f>
        <v>0</v>
      </c>
      <c r="E10" s="64">
        <f>+E151</f>
        <v>0</v>
      </c>
      <c r="F10" s="64">
        <f>+F151</f>
        <v>0</v>
      </c>
      <c r="G10" s="64">
        <f>+G151</f>
        <v>0</v>
      </c>
    </row>
    <row r="11" spans="1:7" s="8" customFormat="1" ht="12.75">
      <c r="A11" s="52" t="s">
        <v>250</v>
      </c>
      <c r="B11" s="38" t="s">
        <v>230</v>
      </c>
      <c r="C11" s="64">
        <f>+C17</f>
        <v>0</v>
      </c>
      <c r="D11" s="64">
        <f>+D17</f>
        <v>24518</v>
      </c>
      <c r="E11" s="64">
        <f>+E17</f>
        <v>20790</v>
      </c>
      <c r="F11" s="64">
        <f>+F17</f>
        <v>18739.74</v>
      </c>
      <c r="G11" s="64">
        <f>+G17</f>
        <v>2780.16</v>
      </c>
    </row>
    <row r="12" spans="1:7" s="8" customFormat="1" ht="12.75">
      <c r="A12" s="52" t="s">
        <v>13</v>
      </c>
      <c r="B12" s="38" t="s">
        <v>14</v>
      </c>
      <c r="C12" s="64">
        <f>+C13</f>
        <v>0</v>
      </c>
      <c r="D12" s="64">
        <f>+D13</f>
        <v>0</v>
      </c>
      <c r="E12" s="64">
        <f>+E13</f>
        <v>0</v>
      </c>
      <c r="F12" s="64">
        <f>+F13</f>
        <v>0</v>
      </c>
      <c r="G12" s="64">
        <f>+G13</f>
        <v>0</v>
      </c>
    </row>
    <row r="13" spans="1:7" s="8" customFormat="1" ht="12.75">
      <c r="A13" s="52" t="s">
        <v>15</v>
      </c>
      <c r="B13" s="38" t="s">
        <v>231</v>
      </c>
      <c r="C13" s="64">
        <f>+C18</f>
        <v>0</v>
      </c>
      <c r="D13" s="64">
        <f>+D18</f>
        <v>0</v>
      </c>
      <c r="E13" s="64">
        <f>+E18</f>
        <v>0</v>
      </c>
      <c r="F13" s="64">
        <f>+F18</f>
        <v>0</v>
      </c>
      <c r="G13" s="64">
        <f>+G18</f>
        <v>0</v>
      </c>
    </row>
    <row r="14" spans="1:7" s="8" customFormat="1" ht="25.5">
      <c r="A14" s="52" t="s">
        <v>16</v>
      </c>
      <c r="B14" s="53" t="s">
        <v>17</v>
      </c>
      <c r="C14" s="64">
        <f>+C150+C162</f>
        <v>0</v>
      </c>
      <c r="D14" s="64">
        <f>+D150+D162</f>
        <v>0</v>
      </c>
      <c r="E14" s="64">
        <f>+E150+E162</f>
        <v>0</v>
      </c>
      <c r="F14" s="64">
        <f>+F150+F162</f>
        <v>-160.85</v>
      </c>
      <c r="G14" s="64">
        <f>+G150+G162</f>
        <v>-4.08</v>
      </c>
    </row>
    <row r="15" spans="1:7" s="8" customFormat="1" ht="12.75">
      <c r="A15" s="52" t="s">
        <v>18</v>
      </c>
      <c r="B15" s="38" t="s">
        <v>232</v>
      </c>
      <c r="C15" s="64">
        <f>+C16+C18</f>
        <v>404158.25</v>
      </c>
      <c r="D15" s="64">
        <f>+D16+D18</f>
        <v>435555.13</v>
      </c>
      <c r="E15" s="64">
        <f>+E16+E18</f>
        <v>367811.7</v>
      </c>
      <c r="F15" s="64">
        <f>+F16+F18</f>
        <v>302846.9900000001</v>
      </c>
      <c r="G15" s="64">
        <f>+G16+G18</f>
        <v>41761.380000000005</v>
      </c>
    </row>
    <row r="16" spans="1:7" s="8" customFormat="1" ht="12.75">
      <c r="A16" s="52" t="s">
        <v>19</v>
      </c>
      <c r="B16" s="38" t="s">
        <v>6</v>
      </c>
      <c r="C16" s="64">
        <f>+C21+C40+C17+C65+C10</f>
        <v>404158.25</v>
      </c>
      <c r="D16" s="64">
        <f>+D21+D40+D17+D65+D10</f>
        <v>435555.13</v>
      </c>
      <c r="E16" s="64">
        <f>+E21+E40+E17+E65+E10</f>
        <v>367811.7</v>
      </c>
      <c r="F16" s="64">
        <f>+F21+F40+F17+F65+F10</f>
        <v>302846.9900000001</v>
      </c>
      <c r="G16" s="64">
        <f>+G21+G40+G17+G65+G10</f>
        <v>41761.380000000005</v>
      </c>
    </row>
    <row r="17" spans="1:7" s="8" customFormat="1" ht="12.75">
      <c r="A17" s="52" t="s">
        <v>249</v>
      </c>
      <c r="B17" s="38" t="s">
        <v>230</v>
      </c>
      <c r="C17" s="64">
        <f>+C156</f>
        <v>0</v>
      </c>
      <c r="D17" s="64">
        <f>+D156</f>
        <v>24518</v>
      </c>
      <c r="E17" s="64">
        <f>+E156</f>
        <v>20790</v>
      </c>
      <c r="F17" s="64">
        <f>+F156</f>
        <v>18739.74</v>
      </c>
      <c r="G17" s="64">
        <f>+G156</f>
        <v>2780.16</v>
      </c>
    </row>
    <row r="18" spans="1:7" s="8" customFormat="1" ht="12.75">
      <c r="A18" s="52" t="s">
        <v>20</v>
      </c>
      <c r="B18" s="38" t="s">
        <v>14</v>
      </c>
      <c r="C18" s="64">
        <f>+C68</f>
        <v>0</v>
      </c>
      <c r="D18" s="64">
        <f>+D68</f>
        <v>0</v>
      </c>
      <c r="E18" s="64">
        <f>+E68</f>
        <v>0</v>
      </c>
      <c r="F18" s="64">
        <f>+F68</f>
        <v>0</v>
      </c>
      <c r="G18" s="64">
        <f>+G68</f>
        <v>0</v>
      </c>
    </row>
    <row r="19" spans="1:7" s="8" customFormat="1" ht="12.75">
      <c r="A19" s="58" t="s">
        <v>21</v>
      </c>
      <c r="B19" s="38" t="s">
        <v>22</v>
      </c>
      <c r="C19" s="64">
        <f>+C20+C68+C150</f>
        <v>404158.25</v>
      </c>
      <c r="D19" s="64">
        <f>+D20+D68+D150</f>
        <v>411037.13</v>
      </c>
      <c r="E19" s="64">
        <f>+E20+E68+E150</f>
        <v>347021.7</v>
      </c>
      <c r="F19" s="64">
        <f>+F20+F68+F150</f>
        <v>283946.65000000014</v>
      </c>
      <c r="G19" s="64">
        <f>+G20+G68+G150</f>
        <v>38977.14</v>
      </c>
    </row>
    <row r="20" spans="1:7" s="8" customFormat="1" ht="12.75">
      <c r="A20" s="52" t="s">
        <v>23</v>
      </c>
      <c r="B20" s="38" t="s">
        <v>6</v>
      </c>
      <c r="C20" s="134">
        <f>+C21+C40+C65+C10</f>
        <v>404158.25</v>
      </c>
      <c r="D20" s="134">
        <f>+D21+D40+D65+D10</f>
        <v>411037.13</v>
      </c>
      <c r="E20" s="134">
        <f>+E21+E40+E65+E10</f>
        <v>347021.7</v>
      </c>
      <c r="F20" s="134">
        <f>+F21+F40+F65+F10</f>
        <v>284107.2500000001</v>
      </c>
      <c r="G20" s="134">
        <f>+G21+G40+G65+G10</f>
        <v>38981.22</v>
      </c>
    </row>
    <row r="21" spans="1:7" s="8" customFormat="1" ht="12.75">
      <c r="A21" s="52" t="s">
        <v>24</v>
      </c>
      <c r="B21" s="38" t="s">
        <v>8</v>
      </c>
      <c r="C21" s="64">
        <f>+C22+C34</f>
        <v>0</v>
      </c>
      <c r="D21" s="64">
        <f>+D22+D34</f>
        <v>3805.35</v>
      </c>
      <c r="E21" s="64">
        <f>+E22+E34</f>
        <v>2651.04</v>
      </c>
      <c r="F21" s="64">
        <f>+F22+F34</f>
        <v>2092.9500000000003</v>
      </c>
      <c r="G21" s="64">
        <f>+G22+G34</f>
        <v>259.93</v>
      </c>
    </row>
    <row r="22" spans="1:7" s="8" customFormat="1" ht="12.75">
      <c r="A22" s="52" t="s">
        <v>25</v>
      </c>
      <c r="B22" s="38" t="s">
        <v>26</v>
      </c>
      <c r="C22" s="64">
        <f>C23+C27+C28+C29+C30</f>
        <v>0</v>
      </c>
      <c r="D22" s="64">
        <f>D23+D27+D28+D29+D30</f>
        <v>2980.35</v>
      </c>
      <c r="E22" s="64">
        <f>E23+E27+E28+E29+E30</f>
        <v>2071.54</v>
      </c>
      <c r="F22" s="64">
        <f>F23+F27+F28+F29+F30</f>
        <v>1636.3700000000001</v>
      </c>
      <c r="G22" s="64">
        <f>G23+G27+G28+G29+G30</f>
        <v>207.68</v>
      </c>
    </row>
    <row r="23" spans="1:7" s="8" customFormat="1" ht="12.75">
      <c r="A23" s="54" t="s">
        <v>27</v>
      </c>
      <c r="B23" s="152" t="s">
        <v>366</v>
      </c>
      <c r="C23" s="65">
        <f>C24+C25+C26</f>
        <v>0</v>
      </c>
      <c r="D23" s="65">
        <f>D24+D25+D26</f>
        <v>2422</v>
      </c>
      <c r="E23" s="65">
        <f>E24+E25+E26</f>
        <v>1789.17</v>
      </c>
      <c r="F23" s="65">
        <f>F24+F25+F26</f>
        <v>1384.34</v>
      </c>
      <c r="G23" s="65">
        <f>G24+G25+G26</f>
        <v>204.18</v>
      </c>
    </row>
    <row r="24" spans="1:7" s="8" customFormat="1" ht="12.75">
      <c r="A24" s="54"/>
      <c r="B24" s="153" t="s">
        <v>367</v>
      </c>
      <c r="C24" s="65"/>
      <c r="D24" s="65">
        <v>2422</v>
      </c>
      <c r="E24" s="65">
        <v>1789.17</v>
      </c>
      <c r="F24" s="65">
        <v>1384.34</v>
      </c>
      <c r="G24" s="65">
        <v>204.18</v>
      </c>
    </row>
    <row r="25" spans="1:7" s="8" customFormat="1" ht="12.75">
      <c r="A25" s="54"/>
      <c r="B25" s="153" t="s">
        <v>368</v>
      </c>
      <c r="C25" s="65"/>
      <c r="D25" s="65"/>
      <c r="E25" s="65"/>
      <c r="F25" s="65"/>
      <c r="G25" s="65"/>
    </row>
    <row r="26" spans="1:7" s="8" customFormat="1" ht="12.75">
      <c r="A26" s="54"/>
      <c r="B26" s="153" t="s">
        <v>369</v>
      </c>
      <c r="C26" s="65"/>
      <c r="D26" s="65"/>
      <c r="E26" s="65"/>
      <c r="F26" s="65"/>
      <c r="G26" s="65"/>
    </row>
    <row r="27" spans="1:7" s="8" customFormat="1" ht="12.75">
      <c r="A27" s="54" t="s">
        <v>28</v>
      </c>
      <c r="B27" s="39" t="s">
        <v>29</v>
      </c>
      <c r="C27" s="65"/>
      <c r="D27" s="65">
        <v>5</v>
      </c>
      <c r="E27" s="65">
        <v>3.18</v>
      </c>
      <c r="F27" s="65">
        <v>2.13</v>
      </c>
      <c r="G27" s="65"/>
    </row>
    <row r="28" spans="1:7" s="8" customFormat="1" ht="12.75">
      <c r="A28" s="54" t="s">
        <v>30</v>
      </c>
      <c r="B28" s="39" t="s">
        <v>31</v>
      </c>
      <c r="C28" s="65"/>
      <c r="D28" s="65">
        <v>1.35</v>
      </c>
      <c r="E28" s="65">
        <v>1.06</v>
      </c>
      <c r="F28" s="65">
        <v>1</v>
      </c>
      <c r="G28" s="65"/>
    </row>
    <row r="29" spans="1:7" s="8" customFormat="1" ht="12.75">
      <c r="A29" s="54"/>
      <c r="B29" s="39" t="s">
        <v>361</v>
      </c>
      <c r="C29" s="65"/>
      <c r="D29" s="65"/>
      <c r="E29" s="65"/>
      <c r="F29" s="65"/>
      <c r="G29" s="65"/>
    </row>
    <row r="30" spans="1:7" s="8" customFormat="1" ht="12.75">
      <c r="A30" s="54" t="s">
        <v>32</v>
      </c>
      <c r="B30" s="154" t="s">
        <v>330</v>
      </c>
      <c r="C30" s="65">
        <f>C31+C32+C33</f>
        <v>0</v>
      </c>
      <c r="D30" s="65">
        <f>D31+D32+D33</f>
        <v>552</v>
      </c>
      <c r="E30" s="65">
        <f>E31+E32+E33</f>
        <v>278.13</v>
      </c>
      <c r="F30" s="65">
        <f>F31+F32+F33</f>
        <v>248.9</v>
      </c>
      <c r="G30" s="65">
        <f>G31+G32+G33</f>
        <v>3.5</v>
      </c>
    </row>
    <row r="31" spans="1:7" s="8" customFormat="1" ht="12.75">
      <c r="A31" s="54"/>
      <c r="B31" s="155" t="s">
        <v>370</v>
      </c>
      <c r="C31" s="65"/>
      <c r="D31" s="65">
        <v>316.23</v>
      </c>
      <c r="E31" s="65">
        <v>42.98</v>
      </c>
      <c r="F31" s="65">
        <v>13.75</v>
      </c>
      <c r="G31" s="65">
        <v>3.5</v>
      </c>
    </row>
    <row r="32" spans="1:7" s="8" customFormat="1" ht="12.75">
      <c r="A32" s="54"/>
      <c r="B32" s="155" t="s">
        <v>340</v>
      </c>
      <c r="C32" s="65"/>
      <c r="D32" s="65">
        <v>234.77</v>
      </c>
      <c r="E32" s="65">
        <v>234.77</v>
      </c>
      <c r="F32" s="65">
        <v>234.77</v>
      </c>
      <c r="G32" s="65"/>
    </row>
    <row r="33" spans="1:7" s="8" customFormat="1" ht="12.75">
      <c r="A33" s="54"/>
      <c r="B33" s="156" t="s">
        <v>371</v>
      </c>
      <c r="C33" s="65"/>
      <c r="D33" s="65">
        <v>1</v>
      </c>
      <c r="E33" s="65">
        <v>0.38</v>
      </c>
      <c r="F33" s="65">
        <v>0.38</v>
      </c>
      <c r="G33" s="65"/>
    </row>
    <row r="34" spans="1:7" s="8" customFormat="1" ht="12.75">
      <c r="A34" s="52" t="s">
        <v>33</v>
      </c>
      <c r="B34" s="38" t="s">
        <v>34</v>
      </c>
      <c r="C34" s="64">
        <f>+C35+C36+C37+C38+C39</f>
        <v>0</v>
      </c>
      <c r="D34" s="64">
        <f>+D35+D36+D37+D38+D39</f>
        <v>825</v>
      </c>
      <c r="E34" s="64">
        <f>+E35+E36+E37+E38+E39</f>
        <v>579.5</v>
      </c>
      <c r="F34" s="64">
        <f>+F35+F36+F37+F38+F39</f>
        <v>456.58000000000004</v>
      </c>
      <c r="G34" s="64">
        <f>+G35+G36+G37+G38+G39</f>
        <v>52.25000000000001</v>
      </c>
    </row>
    <row r="35" spans="1:7" s="8" customFormat="1" ht="12.75">
      <c r="A35" s="54" t="s">
        <v>35</v>
      </c>
      <c r="B35" s="39" t="s">
        <v>36</v>
      </c>
      <c r="C35" s="65"/>
      <c r="D35" s="65">
        <v>620</v>
      </c>
      <c r="E35" s="65">
        <v>436.81</v>
      </c>
      <c r="F35" s="65">
        <v>345.38</v>
      </c>
      <c r="G35" s="65">
        <v>38.52</v>
      </c>
    </row>
    <row r="36" spans="1:7" s="8" customFormat="1" ht="12.75">
      <c r="A36" s="54" t="s">
        <v>37</v>
      </c>
      <c r="B36" s="39" t="s">
        <v>38</v>
      </c>
      <c r="C36" s="65"/>
      <c r="D36" s="65">
        <v>15</v>
      </c>
      <c r="E36" s="65">
        <v>10.24</v>
      </c>
      <c r="F36" s="65">
        <v>7.97</v>
      </c>
      <c r="G36" s="65">
        <v>1.02</v>
      </c>
    </row>
    <row r="37" spans="1:7" s="8" customFormat="1" ht="12.75">
      <c r="A37" s="54" t="s">
        <v>39</v>
      </c>
      <c r="B37" s="39" t="s">
        <v>40</v>
      </c>
      <c r="C37" s="65"/>
      <c r="D37" s="65">
        <v>155</v>
      </c>
      <c r="E37" s="65">
        <v>109.31</v>
      </c>
      <c r="F37" s="65">
        <v>86.59</v>
      </c>
      <c r="G37" s="65">
        <v>10.66</v>
      </c>
    </row>
    <row r="38" spans="1:7" s="8" customFormat="1" ht="12.75" customHeight="1">
      <c r="A38" s="54" t="s">
        <v>41</v>
      </c>
      <c r="B38" s="40" t="s">
        <v>42</v>
      </c>
      <c r="C38" s="65"/>
      <c r="D38" s="65">
        <v>5</v>
      </c>
      <c r="E38" s="65">
        <v>3.38</v>
      </c>
      <c r="F38" s="65">
        <v>2.49</v>
      </c>
      <c r="G38" s="65">
        <v>0.31</v>
      </c>
    </row>
    <row r="39" spans="1:7" s="8" customFormat="1" ht="12.75">
      <c r="A39" s="54" t="s">
        <v>43</v>
      </c>
      <c r="B39" s="40" t="s">
        <v>44</v>
      </c>
      <c r="C39" s="65"/>
      <c r="D39" s="65">
        <v>30</v>
      </c>
      <c r="E39" s="65">
        <v>19.76</v>
      </c>
      <c r="F39" s="65">
        <v>14.15</v>
      </c>
      <c r="G39" s="65">
        <v>1.74</v>
      </c>
    </row>
    <row r="40" spans="1:7" s="8" customFormat="1" ht="12.75">
      <c r="A40" s="52" t="s">
        <v>45</v>
      </c>
      <c r="B40" s="38" t="s">
        <v>10</v>
      </c>
      <c r="C40" s="64">
        <f>+C41+C53+C52+C55+C58+C60+C61+C62+C59</f>
        <v>404158.25</v>
      </c>
      <c r="D40" s="64">
        <f>+D41+D53+D52+D55+D58+D60+D61+D62+D59</f>
        <v>407231.78</v>
      </c>
      <c r="E40" s="64">
        <f>+E41+E53+E52+E55+E58+E60+E61+E62+E59</f>
        <v>344370.66000000003</v>
      </c>
      <c r="F40" s="64">
        <f>+F41+F53+F52+F55+F58+F60+F61+F62+F59</f>
        <v>282014.3000000001</v>
      </c>
      <c r="G40" s="64">
        <f>+G41+G53+G52+G55+G58+G60+G61+G62+G59</f>
        <v>38721.29</v>
      </c>
    </row>
    <row r="41" spans="1:7" s="8" customFormat="1" ht="12.75">
      <c r="A41" s="52" t="s">
        <v>46</v>
      </c>
      <c r="B41" s="38" t="s">
        <v>47</v>
      </c>
      <c r="C41" s="64">
        <f>+C42+C43+C44+C45+C46+C47+C48+C49+C51</f>
        <v>404158.25</v>
      </c>
      <c r="D41" s="64">
        <f>+D42+D43+D44+D45+D46+D47+D48+D49+D51</f>
        <v>407140.25</v>
      </c>
      <c r="E41" s="64">
        <f>+E42+E43+E44+E45+E46+E47+E48+E49+E51</f>
        <v>344307.13</v>
      </c>
      <c r="F41" s="64">
        <f>+F42+F43+F44+F45+F46+F47+F48+F49+F51</f>
        <v>281980.0200000001</v>
      </c>
      <c r="G41" s="64">
        <f>+G42+G43+G44+G45+G46+G47+G48+G49+G51</f>
        <v>38709.83</v>
      </c>
    </row>
    <row r="42" spans="1:7" s="8" customFormat="1" ht="12.75">
      <c r="A42" s="54" t="s">
        <v>48</v>
      </c>
      <c r="B42" s="39" t="s">
        <v>49</v>
      </c>
      <c r="C42" s="65"/>
      <c r="D42" s="65">
        <v>41</v>
      </c>
      <c r="E42" s="65">
        <v>33</v>
      </c>
      <c r="F42" s="65">
        <v>26.1</v>
      </c>
      <c r="G42" s="65">
        <v>3.17</v>
      </c>
    </row>
    <row r="43" spans="1:7" s="8" customFormat="1" ht="12.75">
      <c r="A43" s="54" t="s">
        <v>50</v>
      </c>
      <c r="B43" s="39" t="s">
        <v>51</v>
      </c>
      <c r="C43" s="65"/>
      <c r="D43" s="65">
        <v>2</v>
      </c>
      <c r="E43" s="65">
        <v>0.5</v>
      </c>
      <c r="F43" s="65">
        <v>0.5</v>
      </c>
      <c r="G43" s="65"/>
    </row>
    <row r="44" spans="1:7" s="8" customFormat="1" ht="12.75">
      <c r="A44" s="54" t="s">
        <v>52</v>
      </c>
      <c r="B44" s="39" t="s">
        <v>53</v>
      </c>
      <c r="C44" s="65"/>
      <c r="D44" s="65">
        <v>75</v>
      </c>
      <c r="E44" s="65">
        <v>49.5</v>
      </c>
      <c r="F44" s="65">
        <v>41.61</v>
      </c>
      <c r="G44" s="65">
        <v>3.2</v>
      </c>
    </row>
    <row r="45" spans="1:7" s="8" customFormat="1" ht="12.75">
      <c r="A45" s="54" t="s">
        <v>54</v>
      </c>
      <c r="B45" s="39" t="s">
        <v>55</v>
      </c>
      <c r="C45" s="65"/>
      <c r="D45" s="65">
        <v>5</v>
      </c>
      <c r="E45" s="65">
        <v>5</v>
      </c>
      <c r="F45" s="65">
        <v>4.21</v>
      </c>
      <c r="G45" s="65">
        <v>0.54</v>
      </c>
    </row>
    <row r="46" spans="1:7" s="8" customFormat="1" ht="12.75">
      <c r="A46" s="54" t="s">
        <v>56</v>
      </c>
      <c r="B46" s="39" t="s">
        <v>57</v>
      </c>
      <c r="C46" s="65"/>
      <c r="D46" s="65">
        <v>19</v>
      </c>
      <c r="E46" s="65">
        <v>14.5</v>
      </c>
      <c r="F46" s="65">
        <v>12</v>
      </c>
      <c r="G46" s="65">
        <v>2.5</v>
      </c>
    </row>
    <row r="47" spans="1:7" s="8" customFormat="1" ht="12.75">
      <c r="A47" s="54" t="s">
        <v>58</v>
      </c>
      <c r="B47" s="39" t="s">
        <v>59</v>
      </c>
      <c r="C47" s="65"/>
      <c r="D47" s="65">
        <v>10</v>
      </c>
      <c r="E47" s="65">
        <v>3.5</v>
      </c>
      <c r="F47" s="65">
        <v>0.89</v>
      </c>
      <c r="G47" s="65">
        <v>0.04</v>
      </c>
    </row>
    <row r="48" spans="1:7" s="8" customFormat="1" ht="12.75">
      <c r="A48" s="54" t="s">
        <v>60</v>
      </c>
      <c r="B48" s="39" t="s">
        <v>61</v>
      </c>
      <c r="C48" s="65"/>
      <c r="D48" s="65">
        <v>55</v>
      </c>
      <c r="E48" s="65">
        <v>39</v>
      </c>
      <c r="F48" s="65">
        <v>30.22</v>
      </c>
      <c r="G48" s="65">
        <v>3.72</v>
      </c>
    </row>
    <row r="49" spans="1:7" s="85" customFormat="1" ht="30">
      <c r="A49" s="88" t="s">
        <v>62</v>
      </c>
      <c r="B49" s="89" t="s">
        <v>233</v>
      </c>
      <c r="C49" s="90">
        <f>+C50+C79</f>
        <v>404158.25</v>
      </c>
      <c r="D49" s="90">
        <f>+D50+D79</f>
        <v>406882.25</v>
      </c>
      <c r="E49" s="90">
        <f>+E50+E79</f>
        <v>344111.13</v>
      </c>
      <c r="F49" s="90">
        <f>+F50+F79</f>
        <v>281813.62000000005</v>
      </c>
      <c r="G49" s="90">
        <f>+G50+G79</f>
        <v>38696.66</v>
      </c>
    </row>
    <row r="50" spans="1:7" s="85" customFormat="1" ht="28.5">
      <c r="A50" s="86"/>
      <c r="B50" s="83" t="s">
        <v>64</v>
      </c>
      <c r="C50" s="87"/>
      <c r="D50" s="87">
        <v>117</v>
      </c>
      <c r="E50" s="87">
        <v>87.5</v>
      </c>
      <c r="F50" s="87">
        <v>62.34</v>
      </c>
      <c r="G50" s="87">
        <v>8.89</v>
      </c>
    </row>
    <row r="51" spans="1:7" s="8" customFormat="1" ht="12.75">
      <c r="A51" s="54" t="s">
        <v>65</v>
      </c>
      <c r="B51" s="39" t="s">
        <v>66</v>
      </c>
      <c r="C51" s="65"/>
      <c r="D51" s="65">
        <v>51</v>
      </c>
      <c r="E51" s="65">
        <v>51</v>
      </c>
      <c r="F51" s="65">
        <v>50.87</v>
      </c>
      <c r="G51" s="65"/>
    </row>
    <row r="52" spans="1:7" s="8" customFormat="1" ht="12.75">
      <c r="A52" s="52" t="s">
        <v>67</v>
      </c>
      <c r="B52" s="39" t="s">
        <v>68</v>
      </c>
      <c r="C52" s="65"/>
      <c r="D52" s="65"/>
      <c r="E52" s="65"/>
      <c r="F52" s="65"/>
      <c r="G52" s="65"/>
    </row>
    <row r="53" spans="1:7" s="8" customFormat="1" ht="12.75">
      <c r="A53" s="52" t="s">
        <v>69</v>
      </c>
      <c r="B53" s="38" t="s">
        <v>70</v>
      </c>
      <c r="C53" s="66">
        <f>+C54</f>
        <v>0</v>
      </c>
      <c r="D53" s="66">
        <f>+D54</f>
        <v>14</v>
      </c>
      <c r="E53" s="66">
        <f>+E54</f>
        <v>13</v>
      </c>
      <c r="F53" s="66">
        <f>+F54</f>
        <v>11.19</v>
      </c>
      <c r="G53" s="66">
        <f>+G54</f>
        <v>1.22</v>
      </c>
    </row>
    <row r="54" spans="1:7" s="8" customFormat="1" ht="12.75">
      <c r="A54" s="54" t="s">
        <v>71</v>
      </c>
      <c r="B54" s="39" t="s">
        <v>72</v>
      </c>
      <c r="C54" s="65"/>
      <c r="D54" s="65">
        <v>14</v>
      </c>
      <c r="E54" s="65">
        <v>13</v>
      </c>
      <c r="F54" s="65">
        <v>11.19</v>
      </c>
      <c r="G54" s="65">
        <v>1.22</v>
      </c>
    </row>
    <row r="55" spans="1:7" s="8" customFormat="1" ht="12.75">
      <c r="A55" s="52" t="s">
        <v>73</v>
      </c>
      <c r="B55" s="38" t="s">
        <v>74</v>
      </c>
      <c r="C55" s="64">
        <f>+C56+C57</f>
        <v>0</v>
      </c>
      <c r="D55" s="64">
        <f>+D56+D57</f>
        <v>4</v>
      </c>
      <c r="E55" s="64">
        <f>+E56+E57</f>
        <v>4</v>
      </c>
      <c r="F55" s="64">
        <f>+F56+F57</f>
        <v>4</v>
      </c>
      <c r="G55" s="64">
        <f>+G56+G57</f>
        <v>1.1</v>
      </c>
    </row>
    <row r="56" spans="1:7" s="8" customFormat="1" ht="12.75">
      <c r="A56" s="52" t="s">
        <v>75</v>
      </c>
      <c r="B56" s="39" t="s">
        <v>76</v>
      </c>
      <c r="C56" s="65"/>
      <c r="D56" s="65">
        <v>4</v>
      </c>
      <c r="E56" s="65">
        <v>4</v>
      </c>
      <c r="F56" s="65">
        <v>4</v>
      </c>
      <c r="G56" s="65">
        <v>1.1</v>
      </c>
    </row>
    <row r="57" spans="1:7" s="8" customFormat="1" ht="12.75">
      <c r="A57" s="52" t="s">
        <v>77</v>
      </c>
      <c r="B57" s="39" t="s">
        <v>78</v>
      </c>
      <c r="C57" s="65"/>
      <c r="D57" s="65"/>
      <c r="E57" s="65"/>
      <c r="F57" s="65"/>
      <c r="G57" s="65"/>
    </row>
    <row r="58" spans="1:7" s="8" customFormat="1" ht="12.75">
      <c r="A58" s="54" t="s">
        <v>79</v>
      </c>
      <c r="B58" s="39" t="s">
        <v>80</v>
      </c>
      <c r="C58" s="65"/>
      <c r="D58" s="65">
        <v>3</v>
      </c>
      <c r="E58" s="65"/>
      <c r="F58" s="65"/>
      <c r="G58" s="65"/>
    </row>
    <row r="59" spans="1:7" s="8" customFormat="1" ht="12.75">
      <c r="A59" s="54" t="s">
        <v>299</v>
      </c>
      <c r="B59" s="94" t="s">
        <v>296</v>
      </c>
      <c r="C59" s="65"/>
      <c r="D59" s="65"/>
      <c r="E59" s="65"/>
      <c r="F59" s="65"/>
      <c r="G59" s="65"/>
    </row>
    <row r="60" spans="1:7" s="8" customFormat="1" ht="12.75">
      <c r="A60" s="54" t="s">
        <v>81</v>
      </c>
      <c r="B60" s="39" t="s">
        <v>82</v>
      </c>
      <c r="C60" s="65"/>
      <c r="D60" s="65">
        <v>7.53</v>
      </c>
      <c r="E60" s="65">
        <v>7.53</v>
      </c>
      <c r="F60" s="65"/>
      <c r="G60" s="65"/>
    </row>
    <row r="61" spans="1:7" s="8" customFormat="1" ht="12.75">
      <c r="A61" s="54" t="s">
        <v>83</v>
      </c>
      <c r="B61" s="39" t="s">
        <v>84</v>
      </c>
      <c r="C61" s="65"/>
      <c r="D61" s="65">
        <v>4</v>
      </c>
      <c r="E61" s="65">
        <v>3</v>
      </c>
      <c r="F61" s="65">
        <v>2.31</v>
      </c>
      <c r="G61" s="65">
        <v>0.33</v>
      </c>
    </row>
    <row r="62" spans="1:7" s="8" customFormat="1" ht="12.75">
      <c r="A62" s="52" t="s">
        <v>85</v>
      </c>
      <c r="B62" s="38" t="s">
        <v>86</v>
      </c>
      <c r="C62" s="66">
        <f>+C63+C64</f>
        <v>0</v>
      </c>
      <c r="D62" s="66">
        <f>+D63+D64</f>
        <v>59</v>
      </c>
      <c r="E62" s="66">
        <f>+E63+E64</f>
        <v>36</v>
      </c>
      <c r="F62" s="66">
        <f>+F63+F64</f>
        <v>16.78</v>
      </c>
      <c r="G62" s="66">
        <f>+G63+G64</f>
        <v>8.81</v>
      </c>
    </row>
    <row r="63" spans="1:7" s="8" customFormat="1" ht="12.75">
      <c r="A63" s="54" t="s">
        <v>87</v>
      </c>
      <c r="B63" s="39" t="s">
        <v>88</v>
      </c>
      <c r="C63" s="65"/>
      <c r="D63" s="65"/>
      <c r="E63" s="65"/>
      <c r="F63" s="65"/>
      <c r="G63" s="65"/>
    </row>
    <row r="64" spans="1:7" s="8" customFormat="1" ht="12.75">
      <c r="A64" s="54" t="s">
        <v>89</v>
      </c>
      <c r="B64" s="39" t="s">
        <v>90</v>
      </c>
      <c r="C64" s="65"/>
      <c r="D64" s="65">
        <v>59</v>
      </c>
      <c r="E64" s="65">
        <v>36</v>
      </c>
      <c r="F64" s="65">
        <v>16.78</v>
      </c>
      <c r="G64" s="65">
        <v>8.81</v>
      </c>
    </row>
    <row r="65" spans="1:7" s="8" customFormat="1" ht="12.75">
      <c r="A65" s="52" t="s">
        <v>245</v>
      </c>
      <c r="B65" s="38" t="s">
        <v>229</v>
      </c>
      <c r="C65" s="63">
        <f>+C66</f>
        <v>0</v>
      </c>
      <c r="D65" s="63">
        <f aca="true" t="shared" si="0" ref="D65:G66">+D66</f>
        <v>0</v>
      </c>
      <c r="E65" s="63">
        <f t="shared" si="0"/>
        <v>0</v>
      </c>
      <c r="F65" s="63">
        <f t="shared" si="0"/>
        <v>0</v>
      </c>
      <c r="G65" s="63">
        <f t="shared" si="0"/>
        <v>0</v>
      </c>
    </row>
    <row r="66" spans="1:7" s="8" customFormat="1" ht="12.75">
      <c r="A66" s="57" t="s">
        <v>246</v>
      </c>
      <c r="B66" s="38" t="s">
        <v>234</v>
      </c>
      <c r="C66" s="63">
        <f>+C67</f>
        <v>0</v>
      </c>
      <c r="D66" s="63">
        <f t="shared" si="0"/>
        <v>0</v>
      </c>
      <c r="E66" s="63">
        <f t="shared" si="0"/>
        <v>0</v>
      </c>
      <c r="F66" s="63">
        <f t="shared" si="0"/>
        <v>0</v>
      </c>
      <c r="G66" s="63">
        <f t="shared" si="0"/>
        <v>0</v>
      </c>
    </row>
    <row r="67" spans="1:7" s="8" customFormat="1" ht="12.75">
      <c r="A67" s="57" t="s">
        <v>247</v>
      </c>
      <c r="B67" s="39" t="s">
        <v>235</v>
      </c>
      <c r="C67" s="65"/>
      <c r="D67" s="65"/>
      <c r="E67" s="65"/>
      <c r="F67" s="65"/>
      <c r="G67" s="65"/>
    </row>
    <row r="68" spans="1:7" s="8" customFormat="1" ht="12.75">
      <c r="A68" s="52" t="s">
        <v>91</v>
      </c>
      <c r="B68" s="38" t="s">
        <v>14</v>
      </c>
      <c r="C68" s="64">
        <f>+C69</f>
        <v>0</v>
      </c>
      <c r="D68" s="64">
        <f>+D69</f>
        <v>0</v>
      </c>
      <c r="E68" s="64">
        <f>+E69</f>
        <v>0</v>
      </c>
      <c r="F68" s="64">
        <f>+F69</f>
        <v>0</v>
      </c>
      <c r="G68" s="64">
        <f>+G69</f>
        <v>0</v>
      </c>
    </row>
    <row r="69" spans="1:7" s="8" customFormat="1" ht="12.75">
      <c r="A69" s="52" t="s">
        <v>92</v>
      </c>
      <c r="B69" s="38" t="s">
        <v>231</v>
      </c>
      <c r="C69" s="64">
        <f>+C70+C75</f>
        <v>0</v>
      </c>
      <c r="D69" s="64">
        <f>+D70+D75</f>
        <v>0</v>
      </c>
      <c r="E69" s="64">
        <f>+E70+E75</f>
        <v>0</v>
      </c>
      <c r="F69" s="64">
        <f>+F70+F75</f>
        <v>0</v>
      </c>
      <c r="G69" s="64">
        <f>+G70+G75</f>
        <v>0</v>
      </c>
    </row>
    <row r="70" spans="1:7" s="8" customFormat="1" ht="12.75">
      <c r="A70" s="52" t="s">
        <v>93</v>
      </c>
      <c r="B70" s="38" t="s">
        <v>236</v>
      </c>
      <c r="C70" s="64">
        <f>+C72+C74+C73+C71</f>
        <v>0</v>
      </c>
      <c r="D70" s="64">
        <f>+D72+D74+D73+D71</f>
        <v>0</v>
      </c>
      <c r="E70" s="64">
        <f>+E72+E74+E73+E71</f>
        <v>0</v>
      </c>
      <c r="F70" s="64">
        <f>+F72+F74+F73+F71</f>
        <v>0</v>
      </c>
      <c r="G70" s="64">
        <f>+G72+G74+G73+G71</f>
        <v>0</v>
      </c>
    </row>
    <row r="71" spans="1:7" s="8" customFormat="1" ht="12.75">
      <c r="A71" s="52"/>
      <c r="B71" s="127" t="s">
        <v>324</v>
      </c>
      <c r="C71" s="64"/>
      <c r="D71" s="64"/>
      <c r="E71" s="64"/>
      <c r="F71" s="64"/>
      <c r="G71" s="64"/>
    </row>
    <row r="72" spans="1:7" s="8" customFormat="1" ht="12.75">
      <c r="A72" s="54" t="s">
        <v>94</v>
      </c>
      <c r="B72" s="39" t="s">
        <v>95</v>
      </c>
      <c r="C72" s="65"/>
      <c r="D72" s="65"/>
      <c r="E72" s="65"/>
      <c r="F72" s="65"/>
      <c r="G72" s="65"/>
    </row>
    <row r="73" spans="1:7" s="8" customFormat="1" ht="12.75">
      <c r="A73" s="54" t="s">
        <v>266</v>
      </c>
      <c r="B73" s="94" t="s">
        <v>267</v>
      </c>
      <c r="C73" s="65"/>
      <c r="D73" s="65"/>
      <c r="E73" s="65"/>
      <c r="F73" s="65"/>
      <c r="G73" s="65"/>
    </row>
    <row r="74" spans="1:7" s="8" customFormat="1" ht="12.75">
      <c r="A74" s="54" t="s">
        <v>96</v>
      </c>
      <c r="B74" s="39" t="s">
        <v>97</v>
      </c>
      <c r="C74" s="65"/>
      <c r="D74" s="65"/>
      <c r="E74" s="65"/>
      <c r="F74" s="65"/>
      <c r="G74" s="65"/>
    </row>
    <row r="75" spans="1:7" s="126" customFormat="1" ht="12.75">
      <c r="A75" s="124"/>
      <c r="B75" s="94" t="s">
        <v>325</v>
      </c>
      <c r="C75" s="125"/>
      <c r="D75" s="125"/>
      <c r="E75" s="125"/>
      <c r="F75" s="125"/>
      <c r="G75" s="125"/>
    </row>
    <row r="76" spans="1:7" s="8" customFormat="1" ht="12.75">
      <c r="A76" s="54" t="s">
        <v>23</v>
      </c>
      <c r="B76" s="38" t="s">
        <v>98</v>
      </c>
      <c r="C76" s="65"/>
      <c r="D76" s="65"/>
      <c r="E76" s="65"/>
      <c r="F76" s="65"/>
      <c r="G76" s="65"/>
    </row>
    <row r="77" spans="1:7" s="8" customFormat="1" ht="12.75">
      <c r="A77" s="54" t="s">
        <v>99</v>
      </c>
      <c r="B77" s="38" t="s">
        <v>360</v>
      </c>
      <c r="C77" s="130">
        <f>+C40-C79+C21+C68+C151</f>
        <v>0</v>
      </c>
      <c r="D77" s="130">
        <f>+D40-D79+D21+D68+D151</f>
        <v>4271.880000000028</v>
      </c>
      <c r="E77" s="130">
        <f>+E40-E79+E21+E68+E151</f>
        <v>2998.070000000028</v>
      </c>
      <c r="F77" s="130">
        <f>+F40-F79+F21+F68+F151</f>
        <v>2355.970000000077</v>
      </c>
      <c r="G77" s="130">
        <f>+G40-G79+G21+G68+G151</f>
        <v>293.4499999999968</v>
      </c>
    </row>
    <row r="78" spans="1:7" s="8" customFormat="1" ht="12.75">
      <c r="A78" s="54"/>
      <c r="B78" s="144" t="s">
        <v>123</v>
      </c>
      <c r="C78" s="63"/>
      <c r="D78" s="63"/>
      <c r="E78" s="63"/>
      <c r="F78" s="63"/>
      <c r="G78" s="63"/>
    </row>
    <row r="79" spans="1:7" s="85" customFormat="1" ht="15">
      <c r="A79" s="82"/>
      <c r="B79" s="83" t="s">
        <v>63</v>
      </c>
      <c r="C79" s="84">
        <f>+C80+C110+C131+C135+C146+C148</f>
        <v>404158.25</v>
      </c>
      <c r="D79" s="84">
        <f>+D80+D110+D131+D135+D146+D148</f>
        <v>406765.25</v>
      </c>
      <c r="E79" s="84">
        <f>+E80+E110+E131+E135+E146+E148</f>
        <v>344023.63</v>
      </c>
      <c r="F79" s="84">
        <f>+F80+F110+F131+F135+F146+F148</f>
        <v>281751.28</v>
      </c>
      <c r="G79" s="84">
        <f>+G80+G110+G131+G135+G146+G148</f>
        <v>38687.770000000004</v>
      </c>
    </row>
    <row r="80" spans="1:7" s="8" customFormat="1" ht="25.5">
      <c r="A80" s="52" t="s">
        <v>100</v>
      </c>
      <c r="B80" s="38" t="s">
        <v>101</v>
      </c>
      <c r="C80" s="64">
        <f>+C81+C86+C96+C106+C108</f>
        <v>182159</v>
      </c>
      <c r="D80" s="64">
        <f>+D81+D86+D96+D106+D108</f>
        <v>187787</v>
      </c>
      <c r="E80" s="64">
        <f>+E81+E86+E96+E106+E108</f>
        <v>158180.61</v>
      </c>
      <c r="F80" s="64">
        <f>+F81+F86+F96+F106+F108</f>
        <v>139170.16</v>
      </c>
      <c r="G80" s="64">
        <f>+G81+G86+G96+G106+G108</f>
        <v>17783.55</v>
      </c>
    </row>
    <row r="81" spans="1:7" s="8" customFormat="1" ht="12.75">
      <c r="A81" s="54" t="s">
        <v>102</v>
      </c>
      <c r="B81" s="74" t="s">
        <v>237</v>
      </c>
      <c r="C81" s="130">
        <f>+C82+C83+C84</f>
        <v>137194</v>
      </c>
      <c r="D81" s="130">
        <f>+D82+D83+D84</f>
        <v>152230</v>
      </c>
      <c r="E81" s="130">
        <f>+E82+E83+E84</f>
        <v>124625.28</v>
      </c>
      <c r="F81" s="130">
        <f>+F82+F83+F84</f>
        <v>110599.91</v>
      </c>
      <c r="G81" s="130">
        <f>+G82+G83+G84</f>
        <v>13880.3</v>
      </c>
    </row>
    <row r="82" spans="1:7" s="8" customFormat="1" ht="12.75">
      <c r="A82" s="54"/>
      <c r="B82" s="94" t="s">
        <v>280</v>
      </c>
      <c r="C82" s="65">
        <v>132840</v>
      </c>
      <c r="D82" s="65">
        <v>147071</v>
      </c>
      <c r="E82" s="65">
        <v>120528.63</v>
      </c>
      <c r="F82" s="65">
        <v>107260.08</v>
      </c>
      <c r="G82" s="65">
        <v>13524.3</v>
      </c>
    </row>
    <row r="83" spans="1:7" s="8" customFormat="1" ht="12.75">
      <c r="A83" s="54"/>
      <c r="B83" s="94" t="s">
        <v>297</v>
      </c>
      <c r="C83" s="65">
        <v>8</v>
      </c>
      <c r="D83" s="65">
        <v>8</v>
      </c>
      <c r="E83" s="65">
        <v>8</v>
      </c>
      <c r="F83" s="65">
        <v>7.33</v>
      </c>
      <c r="G83" s="65"/>
    </row>
    <row r="84" spans="1:7" s="8" customFormat="1" ht="38.25">
      <c r="A84" s="54"/>
      <c r="B84" s="94" t="s">
        <v>298</v>
      </c>
      <c r="C84" s="65">
        <v>4346</v>
      </c>
      <c r="D84" s="65">
        <v>5151</v>
      </c>
      <c r="E84" s="65">
        <v>4088.65</v>
      </c>
      <c r="F84" s="65">
        <v>3332.5</v>
      </c>
      <c r="G84" s="65">
        <v>356</v>
      </c>
    </row>
    <row r="85" spans="1:7" s="8" customFormat="1" ht="12.75">
      <c r="A85" s="54"/>
      <c r="B85" s="144" t="s">
        <v>123</v>
      </c>
      <c r="C85" s="65"/>
      <c r="D85" s="65"/>
      <c r="E85" s="65"/>
      <c r="F85" s="65"/>
      <c r="G85" s="65"/>
    </row>
    <row r="86" spans="1:7" s="8" customFormat="1" ht="25.5">
      <c r="A86" s="54" t="s">
        <v>103</v>
      </c>
      <c r="B86" s="38" t="s">
        <v>331</v>
      </c>
      <c r="C86" s="125">
        <f>C87+C88+C89+C90+C91+C92+C93+C94</f>
        <v>33772</v>
      </c>
      <c r="D86" s="125">
        <f>D87+D88+D89+D90+D91+D92+D93+D94</f>
        <v>24990</v>
      </c>
      <c r="E86" s="125">
        <f>E87+E88+E89+E90+E91+E92+E93+E94</f>
        <v>24990</v>
      </c>
      <c r="F86" s="125">
        <f>F87+F88+F89+F90+F91+F92+F93+F94</f>
        <v>21760</v>
      </c>
      <c r="G86" s="125">
        <f>G87+G88+G89+G90+G91+G92+G93+G94</f>
        <v>2868</v>
      </c>
    </row>
    <row r="87" spans="1:7" s="8" customFormat="1" ht="12.75">
      <c r="A87" s="54"/>
      <c r="B87" s="145" t="s">
        <v>332</v>
      </c>
      <c r="C87" s="65">
        <v>1242</v>
      </c>
      <c r="D87" s="65">
        <v>451</v>
      </c>
      <c r="E87" s="65">
        <v>451</v>
      </c>
      <c r="F87" s="65">
        <v>403</v>
      </c>
      <c r="G87" s="65">
        <v>57</v>
      </c>
    </row>
    <row r="88" spans="1:7" s="8" customFormat="1" ht="12.75">
      <c r="A88" s="54"/>
      <c r="B88" s="145" t="s">
        <v>333</v>
      </c>
      <c r="C88" s="65"/>
      <c r="D88" s="65"/>
      <c r="E88" s="65"/>
      <c r="F88" s="65"/>
      <c r="G88" s="65"/>
    </row>
    <row r="89" spans="1:7" s="8" customFormat="1" ht="12.75">
      <c r="A89" s="54"/>
      <c r="B89" s="145" t="s">
        <v>334</v>
      </c>
      <c r="C89" s="65">
        <v>225</v>
      </c>
      <c r="D89" s="65">
        <v>161</v>
      </c>
      <c r="E89" s="65">
        <v>161</v>
      </c>
      <c r="F89" s="65">
        <v>129</v>
      </c>
      <c r="G89" s="65"/>
    </row>
    <row r="90" spans="1:7" s="8" customFormat="1" ht="12.75">
      <c r="A90" s="54"/>
      <c r="B90" s="145" t="s">
        <v>335</v>
      </c>
      <c r="C90" s="65">
        <v>14212</v>
      </c>
      <c r="D90" s="65">
        <v>10856</v>
      </c>
      <c r="E90" s="65">
        <v>10856</v>
      </c>
      <c r="F90" s="65">
        <v>9440</v>
      </c>
      <c r="G90" s="65">
        <v>1417</v>
      </c>
    </row>
    <row r="91" spans="1:7" s="8" customFormat="1" ht="12.75">
      <c r="A91" s="54"/>
      <c r="B91" s="146" t="s">
        <v>336</v>
      </c>
      <c r="C91" s="65">
        <v>109</v>
      </c>
      <c r="D91" s="65">
        <v>40</v>
      </c>
      <c r="E91" s="65">
        <v>40</v>
      </c>
      <c r="F91" s="65">
        <v>38</v>
      </c>
      <c r="G91" s="65">
        <v>9</v>
      </c>
    </row>
    <row r="92" spans="1:7" s="8" customFormat="1" ht="24">
      <c r="A92" s="54"/>
      <c r="B92" s="145" t="s">
        <v>337</v>
      </c>
      <c r="C92" s="65">
        <v>1717</v>
      </c>
      <c r="D92" s="65">
        <v>1188</v>
      </c>
      <c r="E92" s="65">
        <v>1188</v>
      </c>
      <c r="F92" s="65">
        <v>999</v>
      </c>
      <c r="G92" s="65">
        <v>132</v>
      </c>
    </row>
    <row r="93" spans="1:7" s="8" customFormat="1" ht="12.75">
      <c r="A93" s="54"/>
      <c r="B93" s="147" t="s">
        <v>338</v>
      </c>
      <c r="C93" s="65">
        <v>16267</v>
      </c>
      <c r="D93" s="65">
        <v>12294</v>
      </c>
      <c r="E93" s="65">
        <v>12294</v>
      </c>
      <c r="F93" s="65">
        <v>10751</v>
      </c>
      <c r="G93" s="65">
        <v>1253</v>
      </c>
    </row>
    <row r="94" spans="1:7" s="8" customFormat="1" ht="12.75">
      <c r="A94" s="54"/>
      <c r="B94" s="147" t="s">
        <v>339</v>
      </c>
      <c r="C94" s="65"/>
      <c r="D94" s="65"/>
      <c r="E94" s="65"/>
      <c r="F94" s="65"/>
      <c r="G94" s="65"/>
    </row>
    <row r="95" spans="1:7" s="8" customFormat="1" ht="12.75">
      <c r="A95" s="54"/>
      <c r="B95" s="144" t="s">
        <v>123</v>
      </c>
      <c r="C95" s="65"/>
      <c r="D95" s="65"/>
      <c r="E95" s="65"/>
      <c r="F95" s="65">
        <v>-62.01</v>
      </c>
      <c r="G95" s="65">
        <v>-4.08</v>
      </c>
    </row>
    <row r="96" spans="1:7" s="8" customFormat="1" ht="25.5">
      <c r="A96" s="54" t="s">
        <v>104</v>
      </c>
      <c r="B96" s="38" t="s">
        <v>341</v>
      </c>
      <c r="C96" s="125">
        <f>C97+C98+C99+C100+C101+C102+C103+C104</f>
        <v>1724</v>
      </c>
      <c r="D96" s="125">
        <f>D97+D98+D99+D100+D101+D102+D103+D104</f>
        <v>1204</v>
      </c>
      <c r="E96" s="125">
        <f>E97+E98+E99+E100+E101+E102+E103+E104</f>
        <v>1204</v>
      </c>
      <c r="F96" s="125">
        <f>F97+F98+F99+F100+F101+F102+F103+F104</f>
        <v>1084</v>
      </c>
      <c r="G96" s="125">
        <f>G97+G98+G99+G100+G101+G102+G103+G104</f>
        <v>152</v>
      </c>
    </row>
    <row r="97" spans="1:7" s="8" customFormat="1" ht="12.75">
      <c r="A97" s="54"/>
      <c r="B97" s="145" t="s">
        <v>335</v>
      </c>
      <c r="C97" s="65">
        <v>1413</v>
      </c>
      <c r="D97" s="65">
        <v>913</v>
      </c>
      <c r="E97" s="65">
        <v>913</v>
      </c>
      <c r="F97" s="65">
        <v>793</v>
      </c>
      <c r="G97" s="65">
        <v>112</v>
      </c>
    </row>
    <row r="98" spans="1:7" s="8" customFormat="1" ht="25.5">
      <c r="A98" s="54"/>
      <c r="B98" s="148" t="s">
        <v>342</v>
      </c>
      <c r="C98" s="65"/>
      <c r="D98" s="65"/>
      <c r="E98" s="65"/>
      <c r="F98" s="65"/>
      <c r="G98" s="65"/>
    </row>
    <row r="99" spans="1:7" s="8" customFormat="1" ht="12.75">
      <c r="A99" s="54"/>
      <c r="B99" s="149" t="s">
        <v>343</v>
      </c>
      <c r="C99" s="65">
        <v>311</v>
      </c>
      <c r="D99" s="65">
        <v>291</v>
      </c>
      <c r="E99" s="65">
        <v>291</v>
      </c>
      <c r="F99" s="65">
        <v>291</v>
      </c>
      <c r="G99" s="65">
        <v>40</v>
      </c>
    </row>
    <row r="100" spans="1:7" s="8" customFormat="1" ht="24">
      <c r="A100" s="54"/>
      <c r="B100" s="149" t="s">
        <v>344</v>
      </c>
      <c r="C100" s="65"/>
      <c r="D100" s="65"/>
      <c r="E100" s="65"/>
      <c r="F100" s="65"/>
      <c r="G100" s="65"/>
    </row>
    <row r="101" spans="1:7" s="8" customFormat="1" ht="12.75">
      <c r="A101" s="54"/>
      <c r="B101" s="149" t="s">
        <v>345</v>
      </c>
      <c r="C101" s="65"/>
      <c r="D101" s="65"/>
      <c r="E101" s="65"/>
      <c r="F101" s="65"/>
      <c r="G101" s="65"/>
    </row>
    <row r="102" spans="1:7" s="8" customFormat="1" ht="12.75">
      <c r="A102" s="54"/>
      <c r="B102" s="145" t="s">
        <v>332</v>
      </c>
      <c r="C102" s="65"/>
      <c r="D102" s="65"/>
      <c r="E102" s="65"/>
      <c r="F102" s="65"/>
      <c r="G102" s="65"/>
    </row>
    <row r="103" spans="1:7" s="8" customFormat="1" ht="12.75">
      <c r="A103" s="54"/>
      <c r="B103" s="149" t="s">
        <v>346</v>
      </c>
      <c r="C103" s="65"/>
      <c r="D103" s="65"/>
      <c r="E103" s="65"/>
      <c r="F103" s="65"/>
      <c r="G103" s="65"/>
    </row>
    <row r="104" spans="1:7" s="8" customFormat="1" ht="12.75">
      <c r="A104" s="54"/>
      <c r="B104" s="150" t="s">
        <v>347</v>
      </c>
      <c r="C104" s="65"/>
      <c r="D104" s="65"/>
      <c r="E104" s="65"/>
      <c r="F104" s="65"/>
      <c r="G104" s="65"/>
    </row>
    <row r="105" spans="1:7" s="8" customFormat="1" ht="12.75">
      <c r="A105" s="54"/>
      <c r="B105" s="144" t="s">
        <v>123</v>
      </c>
      <c r="C105" s="65"/>
      <c r="D105" s="65"/>
      <c r="E105" s="65"/>
      <c r="F105" s="65"/>
      <c r="G105" s="65"/>
    </row>
    <row r="106" spans="1:7" s="8" customFormat="1" ht="12.75">
      <c r="A106" s="54" t="s">
        <v>105</v>
      </c>
      <c r="B106" s="131" t="s">
        <v>354</v>
      </c>
      <c r="C106" s="130">
        <v>4492</v>
      </c>
      <c r="D106" s="130">
        <v>4367</v>
      </c>
      <c r="E106" s="130">
        <v>3883</v>
      </c>
      <c r="F106" s="130">
        <v>3014.25</v>
      </c>
      <c r="G106" s="130">
        <v>402.25</v>
      </c>
    </row>
    <row r="107" spans="1:7" s="8" customFormat="1" ht="12.75">
      <c r="A107" s="54"/>
      <c r="B107" s="144" t="s">
        <v>123</v>
      </c>
      <c r="C107" s="63"/>
      <c r="D107" s="63"/>
      <c r="E107" s="63"/>
      <c r="F107" s="63"/>
      <c r="G107" s="63"/>
    </row>
    <row r="108" spans="1:7" s="8" customFormat="1" ht="12.75">
      <c r="A108" s="54" t="s">
        <v>106</v>
      </c>
      <c r="B108" s="39" t="s">
        <v>355</v>
      </c>
      <c r="C108" s="125">
        <v>4977</v>
      </c>
      <c r="D108" s="125">
        <v>4996</v>
      </c>
      <c r="E108" s="125">
        <v>3478.33</v>
      </c>
      <c r="F108" s="125">
        <v>2712</v>
      </c>
      <c r="G108" s="125">
        <v>481</v>
      </c>
    </row>
    <row r="109" spans="1:7" s="8" customFormat="1" ht="12.75">
      <c r="A109" s="54"/>
      <c r="B109" s="144" t="s">
        <v>123</v>
      </c>
      <c r="C109" s="65"/>
      <c r="D109" s="65"/>
      <c r="E109" s="65"/>
      <c r="F109" s="65"/>
      <c r="G109" s="65"/>
    </row>
    <row r="110" spans="1:7" s="8" customFormat="1" ht="12.75">
      <c r="A110" s="52" t="s">
        <v>107</v>
      </c>
      <c r="B110" s="38" t="s">
        <v>108</v>
      </c>
      <c r="C110" s="64">
        <f>+C111+C115+C117+C121+C127</f>
        <v>72068.72</v>
      </c>
      <c r="D110" s="64">
        <f>+D111+D115+D117+D121+D127</f>
        <v>71604.72</v>
      </c>
      <c r="E110" s="64">
        <f>+E111+E115+E117+E121+E127</f>
        <v>52527.55</v>
      </c>
      <c r="F110" s="64">
        <f>+F111+F115+F117+F121+F127</f>
        <v>39402.61</v>
      </c>
      <c r="G110" s="64">
        <f>+G111+G115+G117+G121+G127</f>
        <v>5860.13</v>
      </c>
    </row>
    <row r="111" spans="1:7" s="75" customFormat="1" ht="12.75">
      <c r="A111" s="73" t="s">
        <v>109</v>
      </c>
      <c r="B111" s="74" t="s">
        <v>240</v>
      </c>
      <c r="C111" s="132">
        <f>+C112+C113</f>
        <v>43193.72</v>
      </c>
      <c r="D111" s="132">
        <f>+D112+D113</f>
        <v>42566.72</v>
      </c>
      <c r="E111" s="132">
        <f>+E112+E113</f>
        <v>32003.32</v>
      </c>
      <c r="F111" s="132">
        <f>+F112+F113</f>
        <v>24645.539999999997</v>
      </c>
      <c r="G111" s="132">
        <f>+G112+G113</f>
        <v>3461.3300000000004</v>
      </c>
    </row>
    <row r="112" spans="1:7" s="8" customFormat="1" ht="12.75">
      <c r="A112" s="54"/>
      <c r="B112" s="55" t="s">
        <v>110</v>
      </c>
      <c r="C112" s="65">
        <v>42313</v>
      </c>
      <c r="D112" s="65">
        <v>41686</v>
      </c>
      <c r="E112" s="65">
        <v>31253.6</v>
      </c>
      <c r="F112" s="65">
        <v>24028.6</v>
      </c>
      <c r="G112" s="65">
        <v>3355.03</v>
      </c>
    </row>
    <row r="113" spans="1:7" s="8" customFormat="1" ht="12.75">
      <c r="A113" s="54"/>
      <c r="B113" s="55" t="s">
        <v>111</v>
      </c>
      <c r="C113" s="65">
        <v>880.72</v>
      </c>
      <c r="D113" s="65">
        <v>880.72</v>
      </c>
      <c r="E113" s="65">
        <v>749.72</v>
      </c>
      <c r="F113" s="65">
        <v>616.94</v>
      </c>
      <c r="G113" s="65">
        <v>106.3</v>
      </c>
    </row>
    <row r="114" spans="1:7" s="8" customFormat="1" ht="12.75">
      <c r="A114" s="54"/>
      <c r="B114" s="144" t="s">
        <v>123</v>
      </c>
      <c r="C114" s="65"/>
      <c r="D114" s="65"/>
      <c r="E114" s="65"/>
      <c r="F114" s="65">
        <v>-2.68</v>
      </c>
      <c r="G114" s="65"/>
    </row>
    <row r="115" spans="1:7" s="8" customFormat="1" ht="12.75">
      <c r="A115" s="54" t="s">
        <v>112</v>
      </c>
      <c r="B115" s="41" t="s">
        <v>356</v>
      </c>
      <c r="C115" s="125">
        <v>15545</v>
      </c>
      <c r="D115" s="125">
        <v>15300</v>
      </c>
      <c r="E115" s="125">
        <v>10950.67</v>
      </c>
      <c r="F115" s="125">
        <v>8200.02</v>
      </c>
      <c r="G115" s="125">
        <v>1136.02</v>
      </c>
    </row>
    <row r="116" spans="1:7" s="8" customFormat="1" ht="12.75">
      <c r="A116" s="54"/>
      <c r="B116" s="144" t="s">
        <v>123</v>
      </c>
      <c r="C116" s="65"/>
      <c r="D116" s="65"/>
      <c r="E116" s="65"/>
      <c r="F116" s="65">
        <v>-0.3</v>
      </c>
      <c r="G116" s="65"/>
    </row>
    <row r="117" spans="1:7" s="75" customFormat="1" ht="12.75">
      <c r="A117" s="73" t="s">
        <v>113</v>
      </c>
      <c r="B117" s="76" t="s">
        <v>241</v>
      </c>
      <c r="C117" s="133">
        <f>+C118+C119</f>
        <v>1359</v>
      </c>
      <c r="D117" s="133">
        <f>+D118+D119</f>
        <v>1165</v>
      </c>
      <c r="E117" s="133">
        <f>+E118+E119</f>
        <v>485</v>
      </c>
      <c r="F117" s="133">
        <f>+F118+F119</f>
        <v>0</v>
      </c>
      <c r="G117" s="133">
        <f>+G118+G119</f>
        <v>0</v>
      </c>
    </row>
    <row r="118" spans="1:7" s="8" customFormat="1" ht="12.75">
      <c r="A118" s="54"/>
      <c r="B118" s="55" t="s">
        <v>110</v>
      </c>
      <c r="C118" s="65">
        <v>1359</v>
      </c>
      <c r="D118" s="65">
        <v>1165</v>
      </c>
      <c r="E118" s="65">
        <v>485</v>
      </c>
      <c r="F118" s="65"/>
      <c r="G118" s="65"/>
    </row>
    <row r="119" spans="1:7" s="8" customFormat="1" ht="25.5">
      <c r="A119" s="54"/>
      <c r="B119" s="55" t="s">
        <v>244</v>
      </c>
      <c r="C119" s="65"/>
      <c r="D119" s="65"/>
      <c r="E119" s="65"/>
      <c r="F119" s="65"/>
      <c r="G119" s="65"/>
    </row>
    <row r="120" spans="1:7" s="8" customFormat="1" ht="12.75">
      <c r="A120" s="54"/>
      <c r="B120" s="144" t="s">
        <v>123</v>
      </c>
      <c r="C120" s="65"/>
      <c r="D120" s="65"/>
      <c r="E120" s="65"/>
      <c r="F120" s="65"/>
      <c r="G120" s="65"/>
    </row>
    <row r="121" spans="1:7" s="75" customFormat="1" ht="12.75">
      <c r="A121" s="73" t="s">
        <v>114</v>
      </c>
      <c r="B121" s="76" t="s">
        <v>242</v>
      </c>
      <c r="C121" s="132">
        <f>+C122+C124+C125</f>
        <v>10636</v>
      </c>
      <c r="D121" s="132">
        <f>+D122+D124+D125</f>
        <v>11333</v>
      </c>
      <c r="E121" s="132">
        <f>+E122+E124+E125</f>
        <v>8249.45</v>
      </c>
      <c r="F121" s="132">
        <f>+F122+F124+F125</f>
        <v>5996.68</v>
      </c>
      <c r="G121" s="132">
        <f>+G122+G124+G125</f>
        <v>1149.23</v>
      </c>
    </row>
    <row r="122" spans="1:7" s="8" customFormat="1" ht="12.75">
      <c r="A122" s="54"/>
      <c r="B122" s="94" t="s">
        <v>329</v>
      </c>
      <c r="C122" s="65">
        <v>10635</v>
      </c>
      <c r="D122" s="65">
        <v>11333</v>
      </c>
      <c r="E122" s="65">
        <v>8249.45</v>
      </c>
      <c r="F122" s="65">
        <v>5996.68</v>
      </c>
      <c r="G122" s="65">
        <v>1149.23</v>
      </c>
    </row>
    <row r="123" spans="1:7" s="8" customFormat="1" ht="12.75">
      <c r="A123" s="54"/>
      <c r="B123" s="94" t="s">
        <v>327</v>
      </c>
      <c r="C123" s="65">
        <v>24</v>
      </c>
      <c r="D123" s="65">
        <v>32</v>
      </c>
      <c r="E123" s="65">
        <v>32</v>
      </c>
      <c r="F123" s="65">
        <v>32</v>
      </c>
      <c r="G123" s="65"/>
    </row>
    <row r="124" spans="1:7" s="8" customFormat="1" ht="25.5">
      <c r="A124" s="54"/>
      <c r="B124" s="94" t="s">
        <v>326</v>
      </c>
      <c r="C124" s="65"/>
      <c r="D124" s="65"/>
      <c r="E124" s="65"/>
      <c r="F124" s="65"/>
      <c r="G124" s="65"/>
    </row>
    <row r="125" spans="1:7" s="8" customFormat="1" ht="25.5">
      <c r="A125" s="54"/>
      <c r="B125" s="94" t="s">
        <v>328</v>
      </c>
      <c r="C125" s="65">
        <v>1</v>
      </c>
      <c r="D125" s="65"/>
      <c r="E125" s="65"/>
      <c r="F125" s="65"/>
      <c r="G125" s="65"/>
    </row>
    <row r="126" spans="1:7" s="8" customFormat="1" ht="12.75">
      <c r="A126" s="54"/>
      <c r="B126" s="144" t="s">
        <v>123</v>
      </c>
      <c r="C126" s="65"/>
      <c r="D126" s="65"/>
      <c r="E126" s="65"/>
      <c r="F126" s="65"/>
      <c r="G126" s="65"/>
    </row>
    <row r="127" spans="1:7" s="75" customFormat="1" ht="25.5">
      <c r="A127" s="73" t="s">
        <v>115</v>
      </c>
      <c r="B127" s="76" t="s">
        <v>243</v>
      </c>
      <c r="C127" s="133">
        <f>+C128+C129</f>
        <v>1335</v>
      </c>
      <c r="D127" s="133">
        <f>+D128+D129</f>
        <v>1240</v>
      </c>
      <c r="E127" s="133">
        <f>+E128+E129</f>
        <v>839.11</v>
      </c>
      <c r="F127" s="133">
        <f>+F128+F129</f>
        <v>560.37</v>
      </c>
      <c r="G127" s="133">
        <f>+G128+G129</f>
        <v>113.55</v>
      </c>
    </row>
    <row r="128" spans="1:7" s="75" customFormat="1" ht="12.75">
      <c r="A128" s="73"/>
      <c r="B128" s="55" t="s">
        <v>110</v>
      </c>
      <c r="C128" s="77">
        <v>1335</v>
      </c>
      <c r="D128" s="77">
        <v>1240</v>
      </c>
      <c r="E128" s="77">
        <v>839.11</v>
      </c>
      <c r="F128" s="77">
        <v>560.37</v>
      </c>
      <c r="G128" s="77">
        <v>113.55</v>
      </c>
    </row>
    <row r="129" spans="1:7" s="8" customFormat="1" ht="25.5">
      <c r="A129" s="54"/>
      <c r="B129" s="55" t="s">
        <v>244</v>
      </c>
      <c r="C129" s="65"/>
      <c r="D129" s="65"/>
      <c r="E129" s="65"/>
      <c r="F129" s="65"/>
      <c r="G129" s="65"/>
    </row>
    <row r="130" spans="1:7" s="8" customFormat="1" ht="12.75">
      <c r="A130" s="54"/>
      <c r="B130" s="144" t="s">
        <v>123</v>
      </c>
      <c r="C130" s="65"/>
      <c r="D130" s="65"/>
      <c r="E130" s="65"/>
      <c r="F130" s="65"/>
      <c r="G130" s="65"/>
    </row>
    <row r="131" spans="1:7" s="8" customFormat="1" ht="17.25" customHeight="1">
      <c r="A131" s="52" t="s">
        <v>116</v>
      </c>
      <c r="B131" s="38" t="s">
        <v>277</v>
      </c>
      <c r="C131" s="125">
        <f>+C132+C133</f>
        <v>274</v>
      </c>
      <c r="D131" s="125">
        <f>+D132+D133</f>
        <v>235</v>
      </c>
      <c r="E131" s="125">
        <f>+E132+E133</f>
        <v>117.43</v>
      </c>
      <c r="F131" s="125">
        <f>+F132+F133</f>
        <v>0</v>
      </c>
      <c r="G131" s="125">
        <f>+G132+G133</f>
        <v>0</v>
      </c>
    </row>
    <row r="132" spans="1:7" s="8" customFormat="1" ht="12.75">
      <c r="A132" s="52"/>
      <c r="B132" s="94" t="s">
        <v>278</v>
      </c>
      <c r="C132" s="65"/>
      <c r="D132" s="65"/>
      <c r="E132" s="65"/>
      <c r="F132" s="65"/>
      <c r="G132" s="65"/>
    </row>
    <row r="133" spans="1:7" s="8" customFormat="1" ht="12.75">
      <c r="A133" s="52"/>
      <c r="B133" s="94" t="s">
        <v>279</v>
      </c>
      <c r="C133" s="65">
        <v>274</v>
      </c>
      <c r="D133" s="65">
        <v>235</v>
      </c>
      <c r="E133" s="65">
        <v>117.43</v>
      </c>
      <c r="F133" s="65"/>
      <c r="G133" s="65"/>
    </row>
    <row r="134" spans="1:7" s="8" customFormat="1" ht="12.75">
      <c r="A134" s="52"/>
      <c r="B134" s="144" t="s">
        <v>123</v>
      </c>
      <c r="C134" s="65"/>
      <c r="D134" s="65"/>
      <c r="E134" s="65"/>
      <c r="F134" s="65"/>
      <c r="G134" s="65"/>
    </row>
    <row r="135" spans="1:7" s="8" customFormat="1" ht="12.75">
      <c r="A135" s="52" t="s">
        <v>117</v>
      </c>
      <c r="B135" s="38" t="s">
        <v>118</v>
      </c>
      <c r="C135" s="64">
        <f>+C136+C144</f>
        <v>148286</v>
      </c>
      <c r="D135" s="64">
        <f>+D136+D144</f>
        <v>145795</v>
      </c>
      <c r="E135" s="64">
        <f>+E136+E144</f>
        <v>131918.06</v>
      </c>
      <c r="F135" s="64">
        <f>+F136+F144</f>
        <v>101955.77</v>
      </c>
      <c r="G135" s="64">
        <f>+G136+G144</f>
        <v>14981.14</v>
      </c>
    </row>
    <row r="136" spans="1:7" s="8" customFormat="1" ht="12.75">
      <c r="A136" s="54" t="s">
        <v>119</v>
      </c>
      <c r="B136" s="39" t="s">
        <v>268</v>
      </c>
      <c r="C136" s="125">
        <f>C137+C138</f>
        <v>148286</v>
      </c>
      <c r="D136" s="125">
        <f>D137+D138</f>
        <v>145795</v>
      </c>
      <c r="E136" s="125">
        <f>E137+E138</f>
        <v>131918.06</v>
      </c>
      <c r="F136" s="125">
        <f>F137+F138</f>
        <v>101955.77</v>
      </c>
      <c r="G136" s="125">
        <f>G137+G138</f>
        <v>14981.14</v>
      </c>
    </row>
    <row r="137" spans="1:7" s="8" customFormat="1" ht="12.75">
      <c r="A137" s="54"/>
      <c r="B137" s="94" t="s">
        <v>280</v>
      </c>
      <c r="C137" s="65">
        <v>148286</v>
      </c>
      <c r="D137" s="65">
        <v>145795</v>
      </c>
      <c r="E137" s="65">
        <v>131918.06</v>
      </c>
      <c r="F137" s="65">
        <v>101955.77</v>
      </c>
      <c r="G137" s="65">
        <v>14981.14</v>
      </c>
    </row>
    <row r="138" spans="1:7" s="8" customFormat="1" ht="25.5">
      <c r="A138" s="54"/>
      <c r="B138" s="128" t="s">
        <v>348</v>
      </c>
      <c r="C138" s="65">
        <f>C139+C140+C141+C142</f>
        <v>0</v>
      </c>
      <c r="D138" s="65">
        <f>D139+D140+D141+D142</f>
        <v>0</v>
      </c>
      <c r="E138" s="65">
        <f>E139+E140+E141+E142</f>
        <v>0</v>
      </c>
      <c r="F138" s="65">
        <f>F139+F140+F141+F142</f>
        <v>0</v>
      </c>
      <c r="G138" s="65">
        <f>G139+G140+G141+G142</f>
        <v>0</v>
      </c>
    </row>
    <row r="139" spans="1:7" s="8" customFormat="1" ht="12.75">
      <c r="A139" s="54"/>
      <c r="B139" s="151" t="s">
        <v>349</v>
      </c>
      <c r="C139" s="65"/>
      <c r="D139" s="65"/>
      <c r="E139" s="65"/>
      <c r="F139" s="65"/>
      <c r="G139" s="65"/>
    </row>
    <row r="140" spans="1:7" s="8" customFormat="1" ht="25.5">
      <c r="A140" s="54"/>
      <c r="B140" s="151" t="s">
        <v>350</v>
      </c>
      <c r="C140" s="65"/>
      <c r="D140" s="65"/>
      <c r="E140" s="65"/>
      <c r="F140" s="65"/>
      <c r="G140" s="65"/>
    </row>
    <row r="141" spans="1:7" s="8" customFormat="1" ht="25.5">
      <c r="A141" s="54"/>
      <c r="B141" s="151" t="s">
        <v>351</v>
      </c>
      <c r="C141" s="65"/>
      <c r="D141" s="65"/>
      <c r="E141" s="65"/>
      <c r="F141" s="65"/>
      <c r="G141" s="65"/>
    </row>
    <row r="142" spans="1:7" s="8" customFormat="1" ht="25.5">
      <c r="A142" s="54"/>
      <c r="B142" s="151" t="s">
        <v>352</v>
      </c>
      <c r="C142" s="65"/>
      <c r="D142" s="65"/>
      <c r="E142" s="65"/>
      <c r="F142" s="65"/>
      <c r="G142" s="65"/>
    </row>
    <row r="143" spans="1:7" s="8" customFormat="1" ht="12.75">
      <c r="A143" s="54"/>
      <c r="B143" s="144" t="s">
        <v>123</v>
      </c>
      <c r="C143" s="65"/>
      <c r="D143" s="65"/>
      <c r="E143" s="65"/>
      <c r="F143" s="65">
        <v>-83.61</v>
      </c>
      <c r="G143" s="65"/>
    </row>
    <row r="144" spans="1:7" s="8" customFormat="1" ht="12.75">
      <c r="A144" s="54" t="s">
        <v>120</v>
      </c>
      <c r="B144" s="39" t="s">
        <v>357</v>
      </c>
      <c r="C144" s="125"/>
      <c r="D144" s="125"/>
      <c r="E144" s="125"/>
      <c r="F144" s="125"/>
      <c r="G144" s="125"/>
    </row>
    <row r="145" spans="1:7" s="8" customFormat="1" ht="12.75">
      <c r="A145" s="54"/>
      <c r="B145" s="144" t="s">
        <v>123</v>
      </c>
      <c r="C145" s="65"/>
      <c r="D145" s="65"/>
      <c r="E145" s="65"/>
      <c r="F145" s="65"/>
      <c r="G145" s="65"/>
    </row>
    <row r="146" spans="1:7" s="8" customFormat="1" ht="12.75">
      <c r="A146" s="52" t="s">
        <v>121</v>
      </c>
      <c r="B146" s="38" t="s">
        <v>358</v>
      </c>
      <c r="C146" s="125">
        <v>304</v>
      </c>
      <c r="D146" s="125">
        <v>277</v>
      </c>
      <c r="E146" s="125">
        <v>213.45</v>
      </c>
      <c r="F146" s="125">
        <v>163.48</v>
      </c>
      <c r="G146" s="125">
        <v>36.73</v>
      </c>
    </row>
    <row r="147" spans="1:7" s="8" customFormat="1" ht="12.75">
      <c r="A147" s="52"/>
      <c r="B147" s="144" t="s">
        <v>123</v>
      </c>
      <c r="C147" s="65"/>
      <c r="D147" s="65"/>
      <c r="E147" s="65"/>
      <c r="F147" s="65"/>
      <c r="G147" s="65"/>
    </row>
    <row r="148" spans="1:7" s="8" customFormat="1" ht="25.5">
      <c r="A148" s="52" t="s">
        <v>122</v>
      </c>
      <c r="B148" s="38" t="s">
        <v>359</v>
      </c>
      <c r="C148" s="125">
        <v>1066.53</v>
      </c>
      <c r="D148" s="125">
        <v>1066.53</v>
      </c>
      <c r="E148" s="125">
        <v>1066.53</v>
      </c>
      <c r="F148" s="125">
        <v>1059.26</v>
      </c>
      <c r="G148" s="125">
        <v>26.22</v>
      </c>
    </row>
    <row r="149" spans="1:7" s="8" customFormat="1" ht="12.75">
      <c r="A149" s="52"/>
      <c r="B149" s="144" t="s">
        <v>123</v>
      </c>
      <c r="C149" s="65"/>
      <c r="D149" s="65"/>
      <c r="E149" s="65"/>
      <c r="F149" s="65">
        <v>-12</v>
      </c>
      <c r="G149" s="65"/>
    </row>
    <row r="150" spans="1:7" s="8" customFormat="1" ht="25.5">
      <c r="A150" s="56" t="s">
        <v>252</v>
      </c>
      <c r="B150" s="129" t="s">
        <v>353</v>
      </c>
      <c r="C150" s="125">
        <f>C149+C147+C145+C143+C134+C130+C126+C120+C116+C114+C109+C107+C105+C95+C85+C78</f>
        <v>0</v>
      </c>
      <c r="D150" s="125">
        <f>D149+D147+D145+D143+D134+D130+D126+D120+D116+D114+D109+D107+D105+D95+D85+D78</f>
        <v>0</v>
      </c>
      <c r="E150" s="125">
        <f>E149+E147+E145+E143+E134+E130+E126+E120+E116+E114+E109+E107+E105+E95+E85+E78</f>
        <v>0</v>
      </c>
      <c r="F150" s="125">
        <f>F149+F147+F145+F143+F134+F130+F126+F120+F116+F114+F109+F107+F105+F95+F85+F78</f>
        <v>-160.6</v>
      </c>
      <c r="G150" s="125">
        <f>G149+G147+G145+G143+G134+G130+G126+G120+G116+G114+G109+G107+G105+G95+G85+G78</f>
        <v>-4.08</v>
      </c>
    </row>
    <row r="151" spans="1:7" s="8" customFormat="1" ht="25.5">
      <c r="A151" s="119" t="s">
        <v>291</v>
      </c>
      <c r="B151" s="120" t="s">
        <v>288</v>
      </c>
      <c r="C151" s="65">
        <f>+C152+C153</f>
        <v>0</v>
      </c>
      <c r="D151" s="65">
        <f>+D152+D153</f>
        <v>0</v>
      </c>
      <c r="E151" s="65">
        <f>+E152+E153</f>
        <v>0</v>
      </c>
      <c r="F151" s="65">
        <f>+F152+F153</f>
        <v>0</v>
      </c>
      <c r="G151" s="65">
        <f>+G152+G153</f>
        <v>0</v>
      </c>
    </row>
    <row r="152" spans="1:7" s="8" customFormat="1" ht="12.75">
      <c r="A152" s="56" t="s">
        <v>292</v>
      </c>
      <c r="B152" s="121" t="s">
        <v>289</v>
      </c>
      <c r="C152" s="65"/>
      <c r="D152" s="65"/>
      <c r="E152" s="65"/>
      <c r="F152" s="65"/>
      <c r="G152" s="65"/>
    </row>
    <row r="153" spans="1:7" s="8" customFormat="1" ht="12.75">
      <c r="A153" s="56" t="s">
        <v>293</v>
      </c>
      <c r="B153" s="121" t="s">
        <v>290</v>
      </c>
      <c r="C153" s="65"/>
      <c r="D153" s="65"/>
      <c r="E153" s="65"/>
      <c r="F153" s="65"/>
      <c r="G153" s="65"/>
    </row>
    <row r="154" spans="1:7" s="8" customFormat="1" ht="12.75">
      <c r="A154" s="52">
        <v>68.05</v>
      </c>
      <c r="B154" s="42" t="s">
        <v>238</v>
      </c>
      <c r="C154" s="66">
        <f>+C155</f>
        <v>0</v>
      </c>
      <c r="D154" s="66">
        <f aca="true" t="shared" si="1" ref="D154:G156">+D155</f>
        <v>24518</v>
      </c>
      <c r="E154" s="66">
        <f t="shared" si="1"/>
        <v>20790</v>
      </c>
      <c r="F154" s="66">
        <f t="shared" si="1"/>
        <v>18739.74</v>
      </c>
      <c r="G154" s="66">
        <f t="shared" si="1"/>
        <v>2780.16</v>
      </c>
    </row>
    <row r="155" spans="1:7" s="8" customFormat="1" ht="12.75">
      <c r="A155" s="52" t="s">
        <v>124</v>
      </c>
      <c r="B155" s="42" t="s">
        <v>6</v>
      </c>
      <c r="C155" s="66">
        <f>+C156</f>
        <v>0</v>
      </c>
      <c r="D155" s="66">
        <f t="shared" si="1"/>
        <v>24518</v>
      </c>
      <c r="E155" s="66">
        <f t="shared" si="1"/>
        <v>20790</v>
      </c>
      <c r="F155" s="66">
        <f t="shared" si="1"/>
        <v>18739.74</v>
      </c>
      <c r="G155" s="66">
        <f t="shared" si="1"/>
        <v>2780.16</v>
      </c>
    </row>
    <row r="156" spans="1:7" s="8" customFormat="1" ht="12.75">
      <c r="A156" s="52" t="s">
        <v>125</v>
      </c>
      <c r="B156" s="38" t="s">
        <v>239</v>
      </c>
      <c r="C156" s="66">
        <f>+C157</f>
        <v>0</v>
      </c>
      <c r="D156" s="66">
        <f t="shared" si="1"/>
        <v>24518</v>
      </c>
      <c r="E156" s="66">
        <f t="shared" si="1"/>
        <v>20790</v>
      </c>
      <c r="F156" s="66">
        <f t="shared" si="1"/>
        <v>18739.74</v>
      </c>
      <c r="G156" s="66">
        <f t="shared" si="1"/>
        <v>2780.16</v>
      </c>
    </row>
    <row r="157" spans="1:7" s="8" customFormat="1" ht="12.75">
      <c r="A157" s="54" t="s">
        <v>126</v>
      </c>
      <c r="B157" s="43" t="s">
        <v>11</v>
      </c>
      <c r="C157" s="64">
        <f>C158</f>
        <v>0</v>
      </c>
      <c r="D157" s="64">
        <f>D158</f>
        <v>24518</v>
      </c>
      <c r="E157" s="64">
        <f>E158</f>
        <v>20790</v>
      </c>
      <c r="F157" s="64">
        <f>F158</f>
        <v>18739.74</v>
      </c>
      <c r="G157" s="64">
        <f>G158</f>
        <v>2780.16</v>
      </c>
    </row>
    <row r="158" spans="1:7" s="8" customFormat="1" ht="12.75">
      <c r="A158" s="54" t="s">
        <v>127</v>
      </c>
      <c r="B158" s="43" t="s">
        <v>12</v>
      </c>
      <c r="C158" s="64">
        <f>C160+C161+C162</f>
        <v>0</v>
      </c>
      <c r="D158" s="64">
        <f>D160+D161+D162</f>
        <v>24518</v>
      </c>
      <c r="E158" s="64">
        <f>E160+E161+E162</f>
        <v>20790</v>
      </c>
      <c r="F158" s="64">
        <f>F160+F161+F162</f>
        <v>18739.74</v>
      </c>
      <c r="G158" s="64">
        <f>G160+G161+G162</f>
        <v>2780.16</v>
      </c>
    </row>
    <row r="159" spans="1:7" s="8" customFormat="1" ht="12.75">
      <c r="A159" s="52" t="s">
        <v>128</v>
      </c>
      <c r="B159" s="42" t="s">
        <v>129</v>
      </c>
      <c r="C159" s="64">
        <f>C160</f>
        <v>0</v>
      </c>
      <c r="D159" s="64">
        <f>D160</f>
        <v>13738</v>
      </c>
      <c r="E159" s="64">
        <f>E160</f>
        <v>11675</v>
      </c>
      <c r="F159" s="64">
        <f>F160</f>
        <v>10523.780000000002</v>
      </c>
      <c r="G159" s="64">
        <f>G160</f>
        <v>1688.18</v>
      </c>
    </row>
    <row r="160" spans="1:7" s="8" customFormat="1" ht="12.75">
      <c r="A160" s="54" t="s">
        <v>130</v>
      </c>
      <c r="B160" s="43" t="s">
        <v>131</v>
      </c>
      <c r="C160" s="65"/>
      <c r="D160" s="65">
        <v>13738</v>
      </c>
      <c r="E160" s="65">
        <v>11675</v>
      </c>
      <c r="F160" s="65">
        <f>18739.99-F161</f>
        <v>10523.780000000002</v>
      </c>
      <c r="G160" s="65">
        <v>1688.18</v>
      </c>
    </row>
    <row r="161" spans="1:7" s="8" customFormat="1" ht="12.75">
      <c r="A161" s="54" t="s">
        <v>132</v>
      </c>
      <c r="B161" s="43" t="s">
        <v>133</v>
      </c>
      <c r="C161" s="65"/>
      <c r="D161" s="65">
        <v>10780</v>
      </c>
      <c r="E161" s="65">
        <v>9115</v>
      </c>
      <c r="F161" s="65">
        <v>8216.21</v>
      </c>
      <c r="G161" s="65">
        <v>1091.98</v>
      </c>
    </row>
    <row r="162" spans="1:7" s="8" customFormat="1" ht="25.5">
      <c r="A162" s="56" t="s">
        <v>134</v>
      </c>
      <c r="B162" s="129" t="s">
        <v>135</v>
      </c>
      <c r="C162" s="65"/>
      <c r="D162" s="65"/>
      <c r="E162" s="65"/>
      <c r="F162" s="65">
        <v>-0.25</v>
      </c>
      <c r="G162" s="65"/>
    </row>
    <row r="163" spans="1:7" s="8" customFormat="1" ht="12.75">
      <c r="A163" s="58" t="s">
        <v>251</v>
      </c>
      <c r="B163" s="38" t="s">
        <v>136</v>
      </c>
      <c r="C163" s="64">
        <f>+C164</f>
        <v>0</v>
      </c>
      <c r="D163" s="64">
        <f>+D164</f>
        <v>0</v>
      </c>
      <c r="E163" s="64">
        <f>+E164</f>
        <v>0</v>
      </c>
      <c r="F163" s="64">
        <f>+F164</f>
        <v>0</v>
      </c>
      <c r="G163" s="64">
        <f>+G164</f>
        <v>0</v>
      </c>
    </row>
    <row r="164" spans="1:7" s="8" customFormat="1" ht="12.75">
      <c r="A164" s="57" t="s">
        <v>137</v>
      </c>
      <c r="B164" s="39" t="s">
        <v>138</v>
      </c>
      <c r="C164" s="67"/>
      <c r="D164" s="65"/>
      <c r="E164" s="65"/>
      <c r="F164" s="65"/>
      <c r="G164" s="65"/>
    </row>
    <row r="165" spans="1:7" s="8" customFormat="1" ht="11.25">
      <c r="A165" s="44"/>
      <c r="B165" s="45"/>
      <c r="C165" s="45"/>
      <c r="D165" s="45"/>
      <c r="E165" s="45"/>
      <c r="F165" s="46"/>
      <c r="G165" s="46"/>
    </row>
    <row r="166" spans="1:165" s="13" customFormat="1" ht="14.25">
      <c r="A166" s="177" t="s">
        <v>225</v>
      </c>
      <c r="B166" s="177"/>
      <c r="C166" s="62"/>
      <c r="D166" s="107"/>
      <c r="E166" s="107"/>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6"/>
      <c r="BJ166" s="106"/>
      <c r="BK166" s="106"/>
      <c r="BL166" s="101"/>
      <c r="BM166" s="101"/>
      <c r="BN166" s="101"/>
      <c r="BO166" s="101"/>
      <c r="BP166" s="101"/>
      <c r="BQ166" s="101"/>
      <c r="BR166" s="101"/>
      <c r="BS166" s="101"/>
      <c r="BT166" s="101"/>
      <c r="BU166" s="101"/>
      <c r="BV166" s="101"/>
      <c r="BW166" s="101"/>
      <c r="BX166" s="101"/>
      <c r="BY166" s="101"/>
      <c r="BZ166" s="101"/>
      <c r="CA166" s="101"/>
      <c r="CB166" s="101"/>
      <c r="CC166" s="106"/>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1"/>
      <c r="DE166" s="101"/>
      <c r="DF166" s="101"/>
      <c r="DG166" s="101"/>
      <c r="DH166" s="101"/>
      <c r="DI166" s="101"/>
      <c r="DJ166" s="101"/>
      <c r="DK166" s="101"/>
      <c r="DL166" s="101"/>
      <c r="DM166" s="101"/>
      <c r="DN166" s="101"/>
      <c r="DO166" s="101"/>
      <c r="DP166" s="101"/>
      <c r="DQ166" s="101"/>
      <c r="DR166" s="101"/>
      <c r="DS166" s="101"/>
      <c r="DT166" s="101"/>
      <c r="DU166" s="101"/>
      <c r="DV166" s="101"/>
      <c r="DW166" s="101"/>
      <c r="DX166" s="101"/>
      <c r="DY166" s="101"/>
      <c r="DZ166" s="101"/>
      <c r="EA166" s="101"/>
      <c r="EB166" s="101"/>
      <c r="EC166" s="101"/>
      <c r="ED166" s="101"/>
      <c r="EE166" s="101"/>
      <c r="EF166" s="101"/>
      <c r="EG166" s="101"/>
      <c r="EH166" s="101"/>
      <c r="EI166" s="101"/>
      <c r="EJ166" s="101"/>
      <c r="EK166" s="101"/>
      <c r="EL166" s="101"/>
      <c r="EM166" s="101"/>
      <c r="EN166" s="101"/>
      <c r="EO166" s="101"/>
      <c r="EP166" s="101"/>
      <c r="EQ166" s="101"/>
      <c r="ER166" s="101"/>
      <c r="ES166" s="101"/>
      <c r="ET166" s="101"/>
      <c r="EU166" s="101"/>
      <c r="EV166" s="101"/>
      <c r="EW166" s="101"/>
      <c r="EX166" s="101"/>
      <c r="EY166" s="101"/>
      <c r="EZ166" s="101"/>
      <c r="FA166" s="101"/>
      <c r="FB166" s="101"/>
      <c r="FC166" s="101"/>
      <c r="FD166" s="101"/>
      <c r="FE166" s="101"/>
      <c r="FF166" s="101"/>
      <c r="FG166" s="101"/>
      <c r="FH166" s="101"/>
      <c r="FI166" s="101"/>
    </row>
    <row r="167" spans="1:165" s="13" customFormat="1" ht="12.75">
      <c r="A167" s="30"/>
      <c r="D167" s="107"/>
      <c r="E167" s="107"/>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6"/>
      <c r="BJ167" s="106"/>
      <c r="BK167" s="106"/>
      <c r="BL167" s="101"/>
      <c r="BM167" s="101"/>
      <c r="BN167" s="101"/>
      <c r="BO167" s="101"/>
      <c r="BP167" s="101"/>
      <c r="BQ167" s="101"/>
      <c r="BR167" s="101"/>
      <c r="BS167" s="101"/>
      <c r="BT167" s="101"/>
      <c r="BU167" s="101"/>
      <c r="BV167" s="101"/>
      <c r="BW167" s="101"/>
      <c r="BX167" s="101"/>
      <c r="BY167" s="101"/>
      <c r="BZ167" s="101"/>
      <c r="CA167" s="101"/>
      <c r="CB167" s="101"/>
      <c r="CC167" s="106"/>
      <c r="CD167" s="101"/>
      <c r="CE167" s="101"/>
      <c r="CF167" s="101"/>
      <c r="CG167" s="101"/>
      <c r="CH167" s="101"/>
      <c r="CI167" s="101"/>
      <c r="CJ167" s="101"/>
      <c r="CK167" s="101"/>
      <c r="CL167" s="101"/>
      <c r="CM167" s="101"/>
      <c r="CN167" s="101"/>
      <c r="CO167" s="101"/>
      <c r="CP167" s="101"/>
      <c r="CQ167" s="101"/>
      <c r="CR167" s="101"/>
      <c r="CS167" s="101"/>
      <c r="CT167" s="101"/>
      <c r="CU167" s="101"/>
      <c r="CV167" s="101"/>
      <c r="CW167" s="101"/>
      <c r="CX167" s="101"/>
      <c r="CY167" s="101"/>
      <c r="CZ167" s="101"/>
      <c r="DA167" s="101"/>
      <c r="DB167" s="101"/>
      <c r="DC167" s="101"/>
      <c r="DD167" s="101"/>
      <c r="DE167" s="101"/>
      <c r="DF167" s="101"/>
      <c r="DG167" s="101"/>
      <c r="DH167" s="101"/>
      <c r="DI167" s="101"/>
      <c r="DJ167" s="101"/>
      <c r="DK167" s="101"/>
      <c r="DL167" s="101"/>
      <c r="DM167" s="101"/>
      <c r="DN167" s="101"/>
      <c r="DO167" s="101"/>
      <c r="DP167" s="101"/>
      <c r="DQ167" s="101"/>
      <c r="DR167" s="101"/>
      <c r="DS167" s="101"/>
      <c r="DT167" s="101"/>
      <c r="DU167" s="101"/>
      <c r="DV167" s="101"/>
      <c r="DW167" s="101"/>
      <c r="DX167" s="101"/>
      <c r="DY167" s="101"/>
      <c r="DZ167" s="101"/>
      <c r="EA167" s="101"/>
      <c r="EB167" s="101"/>
      <c r="EC167" s="101"/>
      <c r="ED167" s="101"/>
      <c r="EE167" s="101"/>
      <c r="EF167" s="101"/>
      <c r="EG167" s="101"/>
      <c r="EH167" s="101"/>
      <c r="EI167" s="101"/>
      <c r="EJ167" s="101"/>
      <c r="EK167" s="101"/>
      <c r="EL167" s="101"/>
      <c r="EM167" s="101"/>
      <c r="EN167" s="101"/>
      <c r="EO167" s="101"/>
      <c r="EP167" s="101"/>
      <c r="EQ167" s="101"/>
      <c r="ER167" s="101"/>
      <c r="ES167" s="101"/>
      <c r="ET167" s="101"/>
      <c r="EU167" s="101"/>
      <c r="EV167" s="101"/>
      <c r="EW167" s="101"/>
      <c r="EX167" s="101"/>
      <c r="EY167" s="101"/>
      <c r="EZ167" s="101"/>
      <c r="FA167" s="101"/>
      <c r="FB167" s="101"/>
      <c r="FC167" s="101"/>
      <c r="FD167" s="101"/>
      <c r="FE167" s="101"/>
      <c r="FF167" s="101"/>
      <c r="FG167" s="101"/>
      <c r="FH167" s="101"/>
      <c r="FI167" s="101"/>
    </row>
    <row r="168" spans="1:158" s="36" customFormat="1" ht="14.25">
      <c r="A168" s="35"/>
      <c r="B168" s="36" t="s">
        <v>226</v>
      </c>
      <c r="C168" s="36" t="s">
        <v>378</v>
      </c>
      <c r="D168" s="123"/>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9"/>
      <c r="BC168" s="109"/>
      <c r="BD168" s="109"/>
      <c r="BE168" s="108"/>
      <c r="BF168" s="108"/>
      <c r="BG168" s="108"/>
      <c r="BH168" s="108"/>
      <c r="BI168" s="108"/>
      <c r="BJ168" s="108"/>
      <c r="BK168" s="108"/>
      <c r="BL168" s="108"/>
      <c r="BM168" s="108"/>
      <c r="BN168" s="108"/>
      <c r="BO168" s="108"/>
      <c r="BP168" s="108"/>
      <c r="BQ168" s="108"/>
      <c r="BR168" s="108"/>
      <c r="BS168" s="108"/>
      <c r="BT168" s="108"/>
      <c r="BU168" s="108"/>
      <c r="BV168" s="109"/>
      <c r="BW168" s="108"/>
      <c r="BX168" s="108"/>
      <c r="BY168" s="108"/>
      <c r="BZ168" s="108"/>
      <c r="CA168" s="108"/>
      <c r="CB168" s="108"/>
      <c r="CC168" s="108"/>
      <c r="CD168" s="108"/>
      <c r="CE168" s="108"/>
      <c r="CF168" s="108"/>
      <c r="CG168" s="108"/>
      <c r="CH168" s="108"/>
      <c r="CI168" s="108"/>
      <c r="CJ168" s="108"/>
      <c r="CK168" s="108"/>
      <c r="CL168" s="108"/>
      <c r="CM168" s="108"/>
      <c r="CN168" s="108"/>
      <c r="CO168" s="108"/>
      <c r="CP168" s="108"/>
      <c r="CQ168" s="108"/>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c r="DP168" s="108"/>
      <c r="DQ168" s="108"/>
      <c r="DR168" s="108"/>
      <c r="DS168" s="108"/>
      <c r="DT168" s="108"/>
      <c r="DU168" s="108"/>
      <c r="DV168" s="108"/>
      <c r="DW168" s="108"/>
      <c r="DX168" s="108"/>
      <c r="DY168" s="108"/>
      <c r="DZ168" s="108"/>
      <c r="EA168" s="108"/>
      <c r="EB168" s="108"/>
      <c r="EC168" s="108"/>
      <c r="ED168" s="108"/>
      <c r="EE168" s="108"/>
      <c r="EF168" s="108"/>
      <c r="EG168" s="108"/>
      <c r="EH168" s="108"/>
      <c r="EI168" s="108"/>
      <c r="EJ168" s="108"/>
      <c r="EK168" s="108"/>
      <c r="EL168" s="108"/>
      <c r="EM168" s="108"/>
      <c r="EN168" s="108"/>
      <c r="EO168" s="108"/>
      <c r="EP168" s="108"/>
      <c r="EQ168" s="108"/>
      <c r="ER168" s="108"/>
      <c r="ES168" s="108"/>
      <c r="ET168" s="108"/>
      <c r="EU168" s="108"/>
      <c r="EV168" s="108"/>
      <c r="EW168" s="108"/>
      <c r="EX168" s="108"/>
      <c r="EY168" s="108"/>
      <c r="EZ168" s="108"/>
      <c r="FA168" s="108"/>
      <c r="FB168" s="108"/>
    </row>
    <row r="169" spans="1:6" s="8" customFormat="1" ht="12.75">
      <c r="A169" s="44"/>
      <c r="B169" s="170" t="s">
        <v>379</v>
      </c>
      <c r="C169" s="171" t="s">
        <v>380</v>
      </c>
      <c r="D169" s="45"/>
      <c r="E169" s="46"/>
      <c r="F169" s="46"/>
    </row>
    <row r="170" spans="1:6" s="8" customFormat="1" ht="15" customHeight="1">
      <c r="A170" s="44"/>
      <c r="B170" s="45"/>
      <c r="C170" s="45"/>
      <c r="D170" s="45"/>
      <c r="E170" s="91" t="s">
        <v>260</v>
      </c>
      <c r="F170" s="46"/>
    </row>
    <row r="171" spans="1:6" s="8" customFormat="1" ht="15.75" customHeight="1">
      <c r="A171" s="44"/>
      <c r="B171" s="45"/>
      <c r="C171" s="45"/>
      <c r="D171" s="45"/>
      <c r="E171" s="91" t="s">
        <v>261</v>
      </c>
      <c r="F171" s="172" t="s">
        <v>381</v>
      </c>
    </row>
    <row r="172" spans="1:6" s="8" customFormat="1" ht="12.75">
      <c r="A172" s="44"/>
      <c r="B172" s="45"/>
      <c r="C172" s="45"/>
      <c r="D172" s="45"/>
      <c r="E172" s="91" t="s">
        <v>262</v>
      </c>
      <c r="F172" s="173" t="s">
        <v>382</v>
      </c>
    </row>
    <row r="173" spans="1:7" s="8" customFormat="1" ht="11.25">
      <c r="A173" s="44"/>
      <c r="B173" s="45"/>
      <c r="C173" s="45"/>
      <c r="D173" s="45"/>
      <c r="E173" s="45"/>
      <c r="F173" s="46"/>
      <c r="G173" s="46"/>
    </row>
    <row r="174" spans="1:7" s="8" customFormat="1" ht="14.25">
      <c r="A174" s="44"/>
      <c r="C174" s="181"/>
      <c r="D174" s="181"/>
      <c r="E174" s="181"/>
      <c r="F174" s="181"/>
      <c r="G174" s="181"/>
    </row>
    <row r="175" spans="1:126" s="79" customFormat="1" ht="12.75">
      <c r="A175" s="78"/>
      <c r="C175" s="92"/>
      <c r="D175" s="92"/>
      <c r="E175" s="92"/>
      <c r="F175" s="92"/>
      <c r="G175" s="92"/>
      <c r="H175" s="80"/>
      <c r="I175" s="80"/>
      <c r="J175" s="80"/>
      <c r="K175" s="80"/>
      <c r="L175" s="80"/>
      <c r="M175" s="80"/>
      <c r="N175" s="80"/>
      <c r="O175" s="80"/>
      <c r="P175" s="80"/>
      <c r="Q175" s="80"/>
      <c r="R175" s="80"/>
      <c r="S175" s="80"/>
      <c r="T175" s="80"/>
      <c r="U175" s="80"/>
      <c r="V175" s="81"/>
      <c r="W175" s="81"/>
      <c r="X175" s="81"/>
      <c r="Y175" s="80"/>
      <c r="Z175" s="80"/>
      <c r="AA175" s="80"/>
      <c r="AB175" s="80"/>
      <c r="AC175" s="80"/>
      <c r="AD175" s="80"/>
      <c r="AE175" s="80"/>
      <c r="AF175" s="80"/>
      <c r="AG175" s="80"/>
      <c r="AH175" s="80"/>
      <c r="AI175" s="80"/>
      <c r="AJ175" s="80"/>
      <c r="AK175" s="80"/>
      <c r="AL175" s="80"/>
      <c r="AM175" s="80"/>
      <c r="AN175" s="80"/>
      <c r="AO175" s="80"/>
      <c r="AP175" s="81"/>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row>
    <row r="176" spans="1:126" s="79" customFormat="1" ht="12.75">
      <c r="A176" s="78"/>
      <c r="C176" s="92"/>
      <c r="D176" s="92"/>
      <c r="E176" s="92"/>
      <c r="F176" s="92"/>
      <c r="G176" s="92"/>
      <c r="H176" s="80"/>
      <c r="I176" s="80"/>
      <c r="J176" s="80"/>
      <c r="K176" s="80"/>
      <c r="L176" s="80"/>
      <c r="M176" s="80"/>
      <c r="N176" s="80"/>
      <c r="O176" s="80"/>
      <c r="P176" s="80"/>
      <c r="Q176" s="80"/>
      <c r="R176" s="80"/>
      <c r="S176" s="80"/>
      <c r="T176" s="80"/>
      <c r="U176" s="80"/>
      <c r="V176" s="81"/>
      <c r="W176" s="81"/>
      <c r="X176" s="81"/>
      <c r="Y176" s="80"/>
      <c r="Z176" s="80"/>
      <c r="AA176" s="80"/>
      <c r="AB176" s="80"/>
      <c r="AC176" s="80"/>
      <c r="AD176" s="80"/>
      <c r="AE176" s="80"/>
      <c r="AF176" s="80"/>
      <c r="AG176" s="80"/>
      <c r="AH176" s="80"/>
      <c r="AI176" s="80"/>
      <c r="AJ176" s="80"/>
      <c r="AK176" s="80"/>
      <c r="AL176" s="80"/>
      <c r="AM176" s="80"/>
      <c r="AN176" s="80"/>
      <c r="AO176" s="80"/>
      <c r="AP176" s="81"/>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row>
    <row r="177" spans="1:126" s="79" customFormat="1" ht="12.75">
      <c r="A177" s="78"/>
      <c r="C177" s="92"/>
      <c r="D177" s="92"/>
      <c r="E177" s="92"/>
      <c r="F177" s="92"/>
      <c r="G177" s="92"/>
      <c r="H177" s="80"/>
      <c r="I177" s="80"/>
      <c r="J177" s="80"/>
      <c r="K177" s="80"/>
      <c r="L177" s="80"/>
      <c r="M177" s="80"/>
      <c r="N177" s="80"/>
      <c r="O177" s="80"/>
      <c r="P177" s="80"/>
      <c r="Q177" s="80"/>
      <c r="R177" s="80"/>
      <c r="S177" s="80"/>
      <c r="T177" s="80"/>
      <c r="U177" s="80"/>
      <c r="V177" s="81"/>
      <c r="W177" s="81"/>
      <c r="X177" s="81"/>
      <c r="Y177" s="80"/>
      <c r="Z177" s="80"/>
      <c r="AA177" s="80"/>
      <c r="AB177" s="80"/>
      <c r="AC177" s="80"/>
      <c r="AD177" s="80"/>
      <c r="AE177" s="80"/>
      <c r="AF177" s="80"/>
      <c r="AG177" s="80"/>
      <c r="AH177" s="80"/>
      <c r="AI177" s="80"/>
      <c r="AJ177" s="80"/>
      <c r="AK177" s="80"/>
      <c r="AL177" s="80"/>
      <c r="AM177" s="80"/>
      <c r="AN177" s="80"/>
      <c r="AO177" s="80"/>
      <c r="AP177" s="81"/>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row>
    <row r="178" spans="1:126" s="79" customFormat="1" ht="12.75">
      <c r="A178" s="78"/>
      <c r="C178" s="93"/>
      <c r="D178" s="93"/>
      <c r="E178" s="93"/>
      <c r="F178" s="93"/>
      <c r="G178" s="93"/>
      <c r="H178" s="80"/>
      <c r="I178" s="80"/>
      <c r="J178" s="80"/>
      <c r="K178" s="80"/>
      <c r="L178" s="80"/>
      <c r="M178" s="80"/>
      <c r="N178" s="80"/>
      <c r="O178" s="80"/>
      <c r="P178" s="80"/>
      <c r="Q178" s="80"/>
      <c r="R178" s="80"/>
      <c r="S178" s="80"/>
      <c r="T178" s="80"/>
      <c r="U178" s="80"/>
      <c r="V178" s="81"/>
      <c r="W178" s="81"/>
      <c r="X178" s="81"/>
      <c r="Y178" s="80"/>
      <c r="Z178" s="80"/>
      <c r="AA178" s="80"/>
      <c r="AB178" s="80"/>
      <c r="AC178" s="80"/>
      <c r="AD178" s="80"/>
      <c r="AE178" s="80"/>
      <c r="AF178" s="80"/>
      <c r="AG178" s="80"/>
      <c r="AH178" s="80"/>
      <c r="AI178" s="80"/>
      <c r="AJ178" s="80"/>
      <c r="AK178" s="80"/>
      <c r="AL178" s="80"/>
      <c r="AM178" s="80"/>
      <c r="AN178" s="80"/>
      <c r="AO178" s="80"/>
      <c r="AP178" s="81"/>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row>
    <row r="179" spans="1:126" ht="12.75">
      <c r="A179" s="30"/>
      <c r="B179" s="13"/>
      <c r="C179" s="13"/>
      <c r="D179" s="68"/>
      <c r="E179" s="68"/>
      <c r="F179" s="13"/>
      <c r="G179" s="13"/>
      <c r="H179" s="6"/>
      <c r="I179" s="6"/>
      <c r="J179" s="6"/>
      <c r="K179" s="6"/>
      <c r="L179" s="6"/>
      <c r="M179" s="6"/>
      <c r="N179" s="6"/>
      <c r="O179" s="6"/>
      <c r="P179" s="6"/>
      <c r="Q179" s="6"/>
      <c r="R179" s="6"/>
      <c r="S179" s="6"/>
      <c r="T179" s="6"/>
      <c r="U179" s="6"/>
      <c r="V179" s="12"/>
      <c r="W179" s="12"/>
      <c r="X179" s="12"/>
      <c r="Y179" s="6"/>
      <c r="Z179" s="6"/>
      <c r="AA179" s="6"/>
      <c r="AB179" s="6"/>
      <c r="AC179" s="6"/>
      <c r="AD179" s="6"/>
      <c r="AE179" s="6"/>
      <c r="AF179" s="6"/>
      <c r="AG179" s="6"/>
      <c r="AH179" s="6"/>
      <c r="AI179" s="6"/>
      <c r="AJ179" s="6"/>
      <c r="AK179" s="6"/>
      <c r="AL179" s="6"/>
      <c r="AM179" s="6"/>
      <c r="AN179" s="6"/>
      <c r="AO179" s="6"/>
      <c r="AP179" s="12"/>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row>
    <row r="180" spans="1:126" ht="12.75">
      <c r="A180" s="30"/>
      <c r="B180" s="13"/>
      <c r="C180" s="13"/>
      <c r="D180" s="68"/>
      <c r="E180" s="68"/>
      <c r="F180" s="13"/>
      <c r="G180" s="13"/>
      <c r="H180" s="6"/>
      <c r="I180" s="6"/>
      <c r="J180" s="6"/>
      <c r="K180" s="6"/>
      <c r="L180" s="6"/>
      <c r="M180" s="6"/>
      <c r="N180" s="6"/>
      <c r="O180" s="6"/>
      <c r="P180" s="6"/>
      <c r="Q180" s="6"/>
      <c r="R180" s="6"/>
      <c r="S180" s="6"/>
      <c r="T180" s="6"/>
      <c r="U180" s="6"/>
      <c r="V180" s="12"/>
      <c r="W180" s="12"/>
      <c r="X180" s="12"/>
      <c r="Y180" s="6"/>
      <c r="Z180" s="6"/>
      <c r="AA180" s="6"/>
      <c r="AB180" s="6"/>
      <c r="AC180" s="6"/>
      <c r="AD180" s="6"/>
      <c r="AE180" s="6"/>
      <c r="AF180" s="6"/>
      <c r="AG180" s="6"/>
      <c r="AH180" s="6"/>
      <c r="AI180" s="6"/>
      <c r="AJ180" s="6"/>
      <c r="AK180" s="6"/>
      <c r="AL180" s="6"/>
      <c r="AM180" s="6"/>
      <c r="AN180" s="6"/>
      <c r="AO180" s="6"/>
      <c r="AP180" s="12"/>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row>
    <row r="181" spans="1:124" ht="12.75" hidden="1">
      <c r="A181" s="30"/>
      <c r="B181" s="13"/>
      <c r="C181" s="13"/>
      <c r="D181" s="68"/>
      <c r="E181" s="68"/>
      <c r="F181" s="13"/>
      <c r="G181" s="13"/>
      <c r="H181" s="6"/>
      <c r="I181" s="6"/>
      <c r="J181" s="6"/>
      <c r="K181" s="6"/>
      <c r="L181" s="6"/>
      <c r="M181" s="6"/>
      <c r="N181" s="6"/>
      <c r="O181" s="6"/>
      <c r="P181" s="6"/>
      <c r="Q181" s="6"/>
      <c r="R181" s="6"/>
      <c r="S181" s="6"/>
      <c r="T181" s="12"/>
      <c r="U181" s="12"/>
      <c r="V181" s="12"/>
      <c r="W181" s="6"/>
      <c r="X181" s="6"/>
      <c r="Y181" s="6"/>
      <c r="Z181" s="6"/>
      <c r="AA181" s="6"/>
      <c r="AB181" s="6"/>
      <c r="AC181" s="6"/>
      <c r="AD181" s="6"/>
      <c r="AE181" s="6"/>
      <c r="AF181" s="6"/>
      <c r="AG181" s="6"/>
      <c r="AH181" s="6"/>
      <c r="AI181" s="6"/>
      <c r="AJ181" s="6"/>
      <c r="AK181" s="6"/>
      <c r="AL181" s="6"/>
      <c r="AM181" s="6"/>
      <c r="AN181" s="12"/>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row>
    <row r="182" spans="1:170" s="11" customFormat="1" ht="15.75" hidden="1">
      <c r="A182" s="179" t="s">
        <v>139</v>
      </c>
      <c r="B182" s="179"/>
      <c r="C182" s="179"/>
      <c r="D182" s="179"/>
      <c r="E182" s="179"/>
      <c r="F182" s="179"/>
      <c r="G182" s="179"/>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5"/>
      <c r="BO182" s="15"/>
      <c r="BP182" s="15"/>
      <c r="BQ182" s="14"/>
      <c r="BR182" s="14"/>
      <c r="BS182" s="14"/>
      <c r="BT182" s="14"/>
      <c r="BU182" s="14"/>
      <c r="BV182" s="14"/>
      <c r="BW182" s="14"/>
      <c r="BX182" s="14"/>
      <c r="BY182" s="14"/>
      <c r="BZ182" s="14"/>
      <c r="CA182" s="14"/>
      <c r="CB182" s="14"/>
      <c r="CC182" s="14"/>
      <c r="CD182" s="14"/>
      <c r="CE182" s="14"/>
      <c r="CF182" s="14"/>
      <c r="CG182" s="14"/>
      <c r="CH182" s="15"/>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row>
    <row r="183" spans="1:170" s="11" customFormat="1" ht="15.75" hidden="1">
      <c r="A183" s="180" t="s">
        <v>140</v>
      </c>
      <c r="B183" s="180"/>
      <c r="C183" s="180"/>
      <c r="D183" s="180"/>
      <c r="E183" s="180"/>
      <c r="F183" s="180"/>
      <c r="G183" s="180"/>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5"/>
      <c r="BO183" s="15"/>
      <c r="BP183" s="15"/>
      <c r="BQ183" s="14"/>
      <c r="BR183" s="14"/>
      <c r="BS183" s="14"/>
      <c r="BT183" s="14"/>
      <c r="BU183" s="14"/>
      <c r="BV183" s="14"/>
      <c r="BW183" s="14"/>
      <c r="BX183" s="14"/>
      <c r="BY183" s="14"/>
      <c r="BZ183" s="14"/>
      <c r="CA183" s="14"/>
      <c r="CB183" s="14"/>
      <c r="CC183" s="14"/>
      <c r="CD183" s="14"/>
      <c r="CE183" s="14"/>
      <c r="CF183" s="14"/>
      <c r="CG183" s="14"/>
      <c r="CH183" s="15"/>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row>
    <row r="184" spans="4:7" ht="12.75">
      <c r="D184" s="68"/>
      <c r="E184" s="68"/>
      <c r="F184" s="13"/>
      <c r="G184" s="13"/>
    </row>
    <row r="185" spans="4:132" ht="18">
      <c r="D185" s="69"/>
      <c r="E185" s="69"/>
      <c r="F185" s="70"/>
      <c r="G185" s="70"/>
      <c r="H185" s="6"/>
      <c r="I185" s="6"/>
      <c r="J185" s="6"/>
      <c r="K185" s="6"/>
      <c r="L185" s="6"/>
      <c r="M185" s="6"/>
      <c r="N185" s="6"/>
      <c r="O185" s="6"/>
      <c r="P185" s="6"/>
      <c r="Q185" s="6"/>
      <c r="R185" s="6"/>
      <c r="S185" s="6"/>
      <c r="T185" s="6"/>
      <c r="U185" s="6"/>
      <c r="V185" s="6"/>
      <c r="W185" s="6"/>
      <c r="X185" s="6"/>
      <c r="Y185" s="6"/>
      <c r="Z185" s="6"/>
      <c r="AA185" s="6"/>
      <c r="AB185" s="12"/>
      <c r="AC185" s="12"/>
      <c r="AD185" s="12"/>
      <c r="AE185" s="6"/>
      <c r="AF185" s="6"/>
      <c r="AG185" s="6"/>
      <c r="AH185" s="6"/>
      <c r="AI185" s="6"/>
      <c r="AJ185" s="6"/>
      <c r="AK185" s="6"/>
      <c r="AL185" s="6"/>
      <c r="AM185" s="6"/>
      <c r="AN185" s="6"/>
      <c r="AO185" s="6"/>
      <c r="AP185" s="6"/>
      <c r="AQ185" s="6"/>
      <c r="AR185" s="6"/>
      <c r="AS185" s="6"/>
      <c r="AT185" s="6"/>
      <c r="AU185" s="6"/>
      <c r="AV185" s="12"/>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row>
    <row r="186" spans="4:132" ht="18">
      <c r="D186" s="69"/>
      <c r="E186" s="69"/>
      <c r="F186" s="70"/>
      <c r="G186" s="70"/>
      <c r="H186" s="6"/>
      <c r="I186" s="6"/>
      <c r="J186" s="6"/>
      <c r="K186" s="6"/>
      <c r="L186" s="6"/>
      <c r="M186" s="6"/>
      <c r="N186" s="6"/>
      <c r="O186" s="6"/>
      <c r="P186" s="6"/>
      <c r="Q186" s="6"/>
      <c r="R186" s="6"/>
      <c r="S186" s="6"/>
      <c r="T186" s="6"/>
      <c r="U186" s="6"/>
      <c r="V186" s="6"/>
      <c r="W186" s="6"/>
      <c r="X186" s="6"/>
      <c r="Y186" s="6"/>
      <c r="Z186" s="6"/>
      <c r="AA186" s="6"/>
      <c r="AB186" s="12"/>
      <c r="AC186" s="12"/>
      <c r="AD186" s="12"/>
      <c r="AE186" s="6"/>
      <c r="AF186" s="6"/>
      <c r="AG186" s="6"/>
      <c r="AH186" s="6"/>
      <c r="AI186" s="6"/>
      <c r="AJ186" s="6"/>
      <c r="AK186" s="6"/>
      <c r="AL186" s="6"/>
      <c r="AM186" s="6"/>
      <c r="AN186" s="6"/>
      <c r="AO186" s="6"/>
      <c r="AP186" s="6"/>
      <c r="AQ186" s="6"/>
      <c r="AR186" s="6"/>
      <c r="AS186" s="6"/>
      <c r="AT186" s="6"/>
      <c r="AU186" s="6"/>
      <c r="AV186" s="12"/>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row>
    <row r="187" spans="4:7" ht="12.75">
      <c r="D187" s="68"/>
      <c r="E187" s="68"/>
      <c r="F187" s="13"/>
      <c r="G187" s="13"/>
    </row>
    <row r="188" spans="4:7" ht="12.75">
      <c r="D188" s="68"/>
      <c r="E188" s="68"/>
      <c r="F188" s="13"/>
      <c r="G188" s="13"/>
    </row>
    <row r="189" spans="4:7" ht="12.75">
      <c r="D189" s="68"/>
      <c r="E189" s="68"/>
      <c r="F189" s="13"/>
      <c r="G189" s="13"/>
    </row>
    <row r="190" spans="4:7" ht="12.75">
      <c r="D190" s="68"/>
      <c r="E190" s="68"/>
      <c r="F190" s="13"/>
      <c r="G190" s="13"/>
    </row>
    <row r="191" spans="4:7" ht="12.75">
      <c r="D191" s="68"/>
      <c r="E191" s="68"/>
      <c r="F191" s="13"/>
      <c r="G191" s="13"/>
    </row>
    <row r="192" spans="4:7" ht="12.75">
      <c r="D192" s="68"/>
      <c r="E192" s="68"/>
      <c r="F192" s="13"/>
      <c r="G192" s="13"/>
    </row>
    <row r="193" spans="4:7" ht="12.75">
      <c r="D193" s="68"/>
      <c r="E193" s="68"/>
      <c r="F193" s="13"/>
      <c r="G193" s="13"/>
    </row>
    <row r="194" spans="4:7" ht="12.75">
      <c r="D194" s="68"/>
      <c r="E194" s="68"/>
      <c r="F194" s="13"/>
      <c r="G194" s="13"/>
    </row>
  </sheetData>
  <sheetProtection/>
  <protectedRanges>
    <protectedRange sqref="A1" name="Zonă1_1_1_1_1"/>
  </protectedRanges>
  <mergeCells count="5">
    <mergeCell ref="A1:D1"/>
    <mergeCell ref="A182:G182"/>
    <mergeCell ref="A183:G183"/>
    <mergeCell ref="A166:B166"/>
    <mergeCell ref="C174:G174"/>
  </mergeCells>
  <printOptions horizontalCentered="1"/>
  <pageMargins left="0.25" right="0.25" top="0.15" bottom="0.15" header="0.17" footer="0.16"/>
  <pageSetup horizontalDpi="600" verticalDpi="600" orientation="landscape" paperSize="9" scale="53" r:id="rId1"/>
  <rowBreaks count="2" manualBreakCount="2">
    <brk id="61" max="5" man="1"/>
    <brk id="1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BANDULEA</dc:creator>
  <cp:keywords/>
  <dc:description/>
  <cp:lastModifiedBy>a</cp:lastModifiedBy>
  <cp:lastPrinted>2014-07-16T09:15:39Z</cp:lastPrinted>
  <dcterms:created xsi:type="dcterms:W3CDTF">2009-03-18T13:08:46Z</dcterms:created>
  <dcterms:modified xsi:type="dcterms:W3CDTF">2014-08-13T11:00:44Z</dcterms:modified>
  <cp:category/>
  <cp:version/>
  <cp:contentType/>
  <cp:contentStatus/>
</cp:coreProperties>
</file>